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65" windowWidth="10515" windowHeight="7380"/>
  </bookViews>
  <sheets>
    <sheet name="Questions" sheetId="3" r:id="rId1"/>
    <sheet name="Radar Chart" sheetId="5" r:id="rId2"/>
    <sheet name="Old---TIS-FIS-Framework" sheetId="1" state="hidden" r:id="rId3"/>
    <sheet name="Data" sheetId="4" state="hidden" r:id="rId4"/>
    <sheet name="STEP UP Analytical framework" sheetId="6" r:id="rId5"/>
    <sheet name="Glossary" sheetId="2" r:id="rId6"/>
  </sheets>
  <definedNames>
    <definedName name="_xlnm._FilterDatabase" localSheetId="0" hidden="1">Questions!$A$27:$P$27</definedName>
  </definedNames>
  <calcPr calcId="145621"/>
</workbook>
</file>

<file path=xl/calcChain.xml><?xml version="1.0" encoding="utf-8"?>
<calcChain xmlns="http://schemas.openxmlformats.org/spreadsheetml/2006/main">
  <c r="K72" i="3" l="1"/>
  <c r="K70" i="3"/>
  <c r="R91" i="3"/>
  <c r="R87" i="3"/>
  <c r="R89" i="3"/>
  <c r="K74" i="3" l="1"/>
  <c r="L74" i="3" s="1"/>
  <c r="L70" i="3"/>
  <c r="K68" i="3"/>
  <c r="L68" i="3" s="1"/>
  <c r="K66" i="3"/>
  <c r="L66" i="3" s="1"/>
  <c r="K64" i="3"/>
  <c r="L64" i="3" s="1"/>
  <c r="K62" i="3"/>
  <c r="K60" i="3"/>
  <c r="L60" i="3" s="1"/>
  <c r="K58" i="3"/>
  <c r="L58" i="3" s="1"/>
  <c r="K56" i="3"/>
  <c r="L56" i="3" s="1"/>
  <c r="K54" i="3"/>
  <c r="L54" i="3" s="1"/>
  <c r="K52" i="3"/>
  <c r="L52" i="3" s="1"/>
  <c r="K50" i="3"/>
  <c r="L50" i="3" s="1"/>
  <c r="K48" i="3"/>
  <c r="L48" i="3" s="1"/>
  <c r="K46" i="3"/>
  <c r="L46" i="3" s="1"/>
  <c r="K44" i="3"/>
  <c r="L44" i="3" s="1"/>
  <c r="K42" i="3"/>
  <c r="K40" i="3"/>
  <c r="L40" i="3" s="1"/>
  <c r="K38" i="3"/>
  <c r="L38" i="3" s="1"/>
  <c r="K36" i="3"/>
  <c r="L36" i="3" s="1"/>
  <c r="K34" i="3"/>
  <c r="L34" i="3" s="1"/>
  <c r="K32" i="3"/>
  <c r="L32" i="3" s="1"/>
  <c r="K30" i="3"/>
  <c r="L30" i="3" s="1"/>
  <c r="N27" i="3"/>
  <c r="L62" i="3" l="1"/>
  <c r="L42" i="3"/>
  <c r="R79" i="3"/>
  <c r="L72" i="3"/>
  <c r="N64" i="3"/>
  <c r="N58" i="3"/>
  <c r="N50" i="3"/>
  <c r="N44" i="3"/>
  <c r="N32" i="3"/>
  <c r="N74" i="3"/>
  <c r="R78" i="3" l="1"/>
  <c r="R80" i="3" s="1"/>
  <c r="M74" i="3"/>
  <c r="O74" i="3" s="1"/>
  <c r="M64" i="3"/>
  <c r="O64" i="3" s="1"/>
  <c r="M32" i="3"/>
  <c r="O32" i="3" s="1"/>
  <c r="M50" i="3"/>
  <c r="O50" i="3" s="1"/>
  <c r="M58" i="3"/>
  <c r="O58" i="3" s="1"/>
  <c r="M44" i="3"/>
  <c r="O44" i="3" s="1"/>
  <c r="K27" i="3"/>
  <c r="R83" i="3" s="1"/>
  <c r="L27" i="3" l="1"/>
  <c r="R82" i="3" s="1"/>
  <c r="M27" i="3" l="1"/>
  <c r="O27" i="3" s="1"/>
  <c r="R84" i="3"/>
</calcChain>
</file>

<file path=xl/sharedStrings.xml><?xml version="1.0" encoding="utf-8"?>
<sst xmlns="http://schemas.openxmlformats.org/spreadsheetml/2006/main" count="396" uniqueCount="287">
  <si>
    <t>F1: Entrepreneurial activities</t>
  </si>
  <si>
    <t>Innovation</t>
  </si>
  <si>
    <t>Innovation system</t>
  </si>
  <si>
    <t>A concept which stresses the flow of technology and information among people, enterprises and institutions as the means of turning a idea into an innovation that is successfully developed in the market (OECD 2009:272)</t>
  </si>
  <si>
    <t>System innovation</t>
  </si>
  <si>
    <t>Replicability</t>
  </si>
  <si>
    <t>Technology Innovation Systems (TIS)</t>
  </si>
  <si>
    <t>F2: Knowledge development</t>
  </si>
  <si>
    <t>F3:  Knowledge diffusion</t>
  </si>
  <si>
    <t xml:space="preserve">F4: Guidance of the search </t>
  </si>
  <si>
    <t>F5: Market formation</t>
  </si>
  <si>
    <t>F6: Mobilisation of resources</t>
  </si>
  <si>
    <t>F7: Support/coalitions/legitimacy</t>
  </si>
  <si>
    <r>
      <t xml:space="preserve">F3.1 Knowlegde transfer/translation
</t>
    </r>
    <r>
      <rPr>
        <i/>
        <sz val="11"/>
        <color theme="1"/>
        <rFont val="Calibri"/>
        <family val="2"/>
        <scheme val="minor"/>
      </rPr>
      <t xml:space="preserve">    F3.1.1 Facilitating stakeholder/user involvment (eg. coordination; living labs)
    F3.1.2 Proximity (geographic; cognitive; language; culture; create cross-linking platforms)
    F3.1.3 Openness (eg. open source; availabilty; no patent)
    F3.1.4 Knowledge transfer (eg. create/attache to collaborative networks; standards)
    F3.1.5 Pilot projects/demonstrations (hidden knowledge deficits visible)</t>
    </r>
    <r>
      <rPr>
        <sz val="11"/>
        <color theme="1"/>
        <rFont val="Calibri"/>
        <family val="2"/>
        <scheme val="minor"/>
      </rPr>
      <t xml:space="preserve">
</t>
    </r>
  </si>
  <si>
    <r>
      <t xml:space="preserve">F2.1 Stimulating new knowledge
</t>
    </r>
    <r>
      <rPr>
        <i/>
        <sz val="11"/>
        <color theme="1"/>
        <rFont val="Calibri"/>
        <family val="2"/>
        <scheme val="minor"/>
      </rPr>
      <t xml:space="preserve">    F2.1.1 Financing and facilitating R&amp;D</t>
    </r>
    <r>
      <rPr>
        <sz val="11"/>
        <color theme="1"/>
        <rFont val="Calibri"/>
        <family val="2"/>
        <scheme val="minor"/>
      </rPr>
      <t xml:space="preserve">
F2.2 Learning 
  </t>
    </r>
    <r>
      <rPr>
        <i/>
        <sz val="11"/>
        <color theme="1"/>
        <rFont val="Calibri"/>
        <family val="2"/>
        <scheme val="minor"/>
      </rPr>
      <t xml:space="preserve">  F2.2.1 Learning by doing (eg. companies; experimentation)
    F2.2.2 Learning by using  (enduser interaction)
    F2.2.3 Learning by interacting (knowlege diffusion, se F3)
    F2.2.4 Learning by searching (eg. institute)</t>
    </r>
    <r>
      <rPr>
        <sz val="11"/>
        <color theme="1"/>
        <rFont val="Calibri"/>
        <family val="2"/>
        <scheme val="minor"/>
      </rPr>
      <t xml:space="preserve">
</t>
    </r>
  </si>
  <si>
    <r>
      <t xml:space="preserve">F1.1 Entrepreneurs as drivers of innovation
</t>
    </r>
    <r>
      <rPr>
        <i/>
        <sz val="11"/>
        <color theme="1"/>
        <rFont val="Calibri"/>
        <family val="2"/>
        <scheme val="minor"/>
      </rPr>
      <t xml:space="preserve">    F1.1.1 Translation of knowledge into solution
    F1.1.2 Network/actor enroling (eg. convince key actors of an idea)</t>
    </r>
  </si>
  <si>
    <r>
      <t xml:space="preserve">F4.1 Exploring developmental path
</t>
    </r>
    <r>
      <rPr>
        <i/>
        <sz val="11"/>
        <color theme="1"/>
        <rFont val="Calibri"/>
        <family val="2"/>
        <scheme val="minor"/>
      </rPr>
      <t xml:space="preserve">    F4.1.1 Engaging experts / institutes/ academia
    F4.1.2 Engaging entrepreneurs
    F4.1.3 Policy-guidance (subsidies; political pressure; positive expectance; risk perception)</t>
    </r>
    <r>
      <rPr>
        <sz val="11"/>
        <color theme="1"/>
        <rFont val="Calibri"/>
        <family val="2"/>
        <scheme val="minor"/>
      </rPr>
      <t xml:space="preserve">
</t>
    </r>
  </si>
  <si>
    <r>
      <t xml:space="preserve">F6.1  Capital
</t>
    </r>
    <r>
      <rPr>
        <i/>
        <sz val="11"/>
        <color theme="1"/>
        <rFont val="Calibri"/>
        <family val="2"/>
        <scheme val="minor"/>
      </rPr>
      <t xml:space="preserve">    F6.1.1 Financial capital (eg. fiscal; loans; investment; public; responsible cost center)
    F6.1.2 Human capial (eg. knowledge; education; technical skills; interdiciplinary projects)
    F6.1.3 Physical capital (eg. infrastructure; materials; technology)
    F6.1.3 Political capital (eg. network mobilisation; workshops; shared goals)</t>
    </r>
    <r>
      <rPr>
        <sz val="11"/>
        <color theme="1"/>
        <rFont val="Calibri"/>
        <family val="2"/>
        <scheme val="minor"/>
      </rPr>
      <t xml:space="preserve">
</t>
    </r>
  </si>
  <si>
    <r>
      <t xml:space="preserve">F7.1  Create legitimacy
</t>
    </r>
    <r>
      <rPr>
        <i/>
        <sz val="11"/>
        <color theme="1"/>
        <rFont val="Calibri"/>
        <family val="2"/>
        <scheme val="minor"/>
      </rPr>
      <t xml:space="preserve">    F7.1.1 Laws; Rules; routines (eg. public procurement; policy settings/goals; clear roles)
    F7.1.2 Open communication (eg. transparency; stakeholder involvment; process management; costs)</t>
    </r>
    <r>
      <rPr>
        <sz val="11"/>
        <color theme="1"/>
        <rFont val="Calibri"/>
        <family val="2"/>
        <scheme val="minor"/>
      </rPr>
      <t xml:space="preserve">
F7.2  Enrol networks/actors
</t>
    </r>
    <r>
      <rPr>
        <i/>
        <sz val="11"/>
        <color theme="1"/>
        <rFont val="Calibri"/>
        <family val="2"/>
        <scheme val="minor"/>
      </rPr>
      <t xml:space="preserve">  F7.2.1 Push for a solution (eg. solusion solves a problem X)
  F7.2.2 Counteract resistance (eg. build networks…)
  F7.2.3 Build opinion (eg. articles; lobby...)
  F7.2.4 Engage adequate networks (eg. trade organisations; international collaboration)</t>
    </r>
    <r>
      <rPr>
        <sz val="11"/>
        <color theme="1"/>
        <rFont val="Calibri"/>
        <family val="2"/>
        <scheme val="minor"/>
      </rPr>
      <t xml:space="preserve">
</t>
    </r>
  </si>
  <si>
    <t>WoO</t>
  </si>
  <si>
    <t>Organization and Stakeholders</t>
  </si>
  <si>
    <t>STEP UP: DOW Categories</t>
  </si>
  <si>
    <t>SNM</t>
  </si>
  <si>
    <t>Oranizational Pre-Requirement</t>
  </si>
  <si>
    <t>Non-technological innovation</t>
  </si>
  <si>
    <t>- Finns det någon utpekad person som driver projektet som "äger" ideen eller är ansvarig för att idéen skall genomföras (F1.1.2)?</t>
  </si>
  <si>
    <t>Replicabilty</t>
  </si>
  <si>
    <t xml:space="preserve">- Har projektet externa samarbetspartners som står för kunskap/expertis? (F4.1.1)
- Är relevanta och beröra entreprenörer/företag delaktiga i projektet? (F4.1.2)
- Matchar projektet politiska intentioner och/eller polcybeslut? (visioner; ekonomiska incitament; planer) (F4.1.3)
</t>
  </si>
  <si>
    <t>Organization and Stakeholders; Economy</t>
  </si>
  <si>
    <r>
      <t xml:space="preserve">F5.1 Protect/create market nish
 </t>
    </r>
    <r>
      <rPr>
        <i/>
        <sz val="11"/>
        <color theme="1"/>
        <rFont val="Calibri"/>
        <family val="2"/>
        <scheme val="minor"/>
      </rPr>
      <t xml:space="preserve">   F5.1.1 Experimentation (prototyping; trial and error)
    F5.1.2 Creating Arenas (eg. transition arenas; living labs)</t>
    </r>
    <r>
      <rPr>
        <sz val="11"/>
        <color theme="1"/>
        <rFont val="Calibri"/>
        <family val="2"/>
        <scheme val="minor"/>
      </rPr>
      <t xml:space="preserve">
F5.2 Support actions 
</t>
    </r>
    <r>
      <rPr>
        <i/>
        <sz val="11"/>
        <color theme="1"/>
        <rFont val="Calibri"/>
        <family val="2"/>
        <scheme val="minor"/>
      </rPr>
      <t xml:space="preserve">    F5.2.1 Taxes (eg. penalty tax)
    F5.2.2 Subsidies (eg. for new technology/solutions)
    F5.2.3 Envisioning (eg. roadmap; transition to sustainability)
    F5.2.4 Establishing pilot projects
    F5.2.5 Public procurement(eg. innovation procurement; risk perception; legibility setting)</t>
    </r>
  </si>
  <si>
    <t>Organizational Pre-Requirement; Economic pre-requirement</t>
  </si>
  <si>
    <t xml:space="preserve">- Finns det i projektet tillfällen där man gemensamt med potentiella slutanvändare och intressenter utvecklar produkten/tjänsten/lösningen? (F2.2.2)
- kommer det att annordnas workshops/seminarier eller likande aktiviteter som syftar till kunskapsuppbyggnad i projektet? (F2.2.3)
</t>
  </si>
  <si>
    <t xml:space="preserve">- Finns det workshops och möten inplanerade med aktörer (politiker; medborgare; företag osv) som berörs av projektet? (F3.1.1)
- Kommer man översätta projektidén/lösningen till andra språk för att underlätta spridning? (F3.1.2)
- Har man planerat för en plattform för spridnings och kunskapsutbyte i projektet (som blogg/sociala medier/websida/forum)? (F3.1.2)
- Finns det patent, äganderät eller andra immateriella hinder för att innovationen skall kunna replikeras på andra platser? (F3.1.3)
- Är lösningen plats eller kontextbunden för stadens unika förutsättningar? (F3.1.2)
- Är kunskapshöjande eller -spridande aktiviterer inplanerade i projektet (ex. FoI; workshops eller utbildningsinsatser) (F3.1.4)? 
- Kommer man att under projektets gång etablera en demostrations- eller pilotprojekt? (F3.1.5)
</t>
  </si>
  <si>
    <t xml:space="preserve">- Kommer man aktivt etablera fysiska/virtuella arenor/forum där projektet vidareutvecklas tillsammans med relevanta aktörer? (F5.1.1)
- Finns det ekonomiska incitament och/eller subventioner som stödjer innovationer? (F5.2.2)
- Finns det tydliga och etablerade visioner och projektplaner som har etablerats för projektet? (F5.2.3)
- Finns det övergripande visioner och målsättningar lokalt som stödjer innovationen? (F5.2.3)
- Kommer man jobba med innovationsupphandling eller ställa framåtsyftande krav i upphandlingsförfarandet i projektet? (F5.2.5)
</t>
  </si>
  <si>
    <t>- Har projektledningen äskat/avsatt medel från stadens drift- och/eller investeringsbugdet för projektet? (F6.1.1)
- Finns det rätt kompetens i projektgruppen eller är en utbildningsinsats inplanerad under projektets gång? (F6.1.2)
- Deltar relevanta aktörer från den politiska församlingen i projektet? (F6.1.3)</t>
  </si>
  <si>
    <t>- Finns det i projektet tillfällen där man gemensamt med potentiella slutanvändare och intressenter utvecklar produkten/tjänsten/lösningen? (F2.2.2)</t>
  </si>
  <si>
    <t>- Kommer man översätta projektidén/lösningen till andra språk för att underlätta spridning? (F3.1.2)</t>
  </si>
  <si>
    <t>- Har man planerat för en plattform för spridnings och kunskapsutbyte i projektet (som blogg/sociala medier/websida/forum)? (F3.1.2)</t>
  </si>
  <si>
    <t>- Finns det patent, äganderät eller andra immateriella hinder för att innovationen skall kunna replikeras på andra platser? (F3.1.3)</t>
  </si>
  <si>
    <t>- Kommer man att under projektets gång etablera en demostrations- eller pilotprojekt? (F3.1.5)</t>
  </si>
  <si>
    <t>- Finns det workshops och möten inplanerade med aktörer (politiker; medborgare; företag osv) som berörs av projektet? (F3.1.1)</t>
  </si>
  <si>
    <t>- Har projektet externa samarbetspartners som står för kunskap/expertis? (F4.1.1)</t>
  </si>
  <si>
    <t>- Är relevanta och beröra entreprenörer/företag delaktiga i projektet? (F4.1.2)</t>
  </si>
  <si>
    <t>- Matchar projektet politiska intentioner och/eller polcybeslut? (visioner; ekonomiska incitament; planer) (F4.1.3)</t>
  </si>
  <si>
    <t>- Finns det ekonomiska incitament och/eller subventioner som stödjer innovationer? (F5.2.2)</t>
  </si>
  <si>
    <t>- Finns det tydliga och etablerade visioner och projektplaner som har etablerats för projektet? (F5.2.3)</t>
  </si>
  <si>
    <t>- Kommer man jobba med innovationsupphandling eller ställa framåtsyftande krav i upphandlingsförfarandet i projektet? (F5.2.5)</t>
  </si>
  <si>
    <t>- Har projektledningen äskat/avsatt medel från stadens drift- och/eller investeringsbugdet för projektet? (F6.1.1)</t>
  </si>
  <si>
    <t>- Finns det rätt kompetens i projektgruppen eller är utbildningsinsatser inplanerade under projektets gång? (F6.1.2)</t>
  </si>
  <si>
    <t>- Deltar relevanta aktörer från den politiska församlingen i projektet? (F6.1.3)</t>
  </si>
  <si>
    <t>- Kommer projektet vara 'öppen' för deltagande av andra aktörer som NGO's, medborgare, företag och andra intresserade? (F7.1.2)</t>
  </si>
  <si>
    <t>- Har projektet planerat in informationsmöten som syftar till tydliggöra innovationen i relation till en tydlig problemställning/utmaning? (F7.2.1)</t>
  </si>
  <si>
    <t>- Finns det etablerade nätverk eller kommer man att etablera relevanta nätverk där innovationen kan spridas/stödjas? (F7.2.2)</t>
  </si>
  <si>
    <t>- Kommer man att bilda allmän opinion kring projektet för att informera och skapa legitimitet bland allmänheten? (F7.2.3)</t>
  </si>
  <si>
    <t>F1 Entrepreneurial activities</t>
  </si>
  <si>
    <t>F2 Knowledge development</t>
  </si>
  <si>
    <t>F3 Knowledge diffusion</t>
  </si>
  <si>
    <t xml:space="preserve">F4 Guidance of the search </t>
  </si>
  <si>
    <t>F5 Market formation</t>
  </si>
  <si>
    <t>F6 Mobilisation of resources</t>
  </si>
  <si>
    <t>F7 Support/legitimacy</t>
  </si>
  <si>
    <t>- Är lösningen plats- eller kontextbunden för stadens unika förutsättningar? (F3.1.2)</t>
  </si>
  <si>
    <t>FEA1</t>
  </si>
  <si>
    <t>FKDEV1</t>
  </si>
  <si>
    <t>FKDEV2</t>
  </si>
  <si>
    <t>FGS1</t>
  </si>
  <si>
    <t>FGS2</t>
  </si>
  <si>
    <t>FMF1</t>
  </si>
  <si>
    <t>FMF2</t>
  </si>
  <si>
    <t>FMF3</t>
  </si>
  <si>
    <t>FMF4</t>
  </si>
  <si>
    <t>FGS3</t>
  </si>
  <si>
    <t>FMR1</t>
  </si>
  <si>
    <t>FMR2</t>
  </si>
  <si>
    <t>FMR3</t>
  </si>
  <si>
    <t>FLEG1</t>
  </si>
  <si>
    <t>FLEG2</t>
  </si>
  <si>
    <t>FLEG3</t>
  </si>
  <si>
    <t>FLEG5</t>
  </si>
  <si>
    <t>Question</t>
  </si>
  <si>
    <t>FIS-Category</t>
  </si>
  <si>
    <t>STEP UP-Category</t>
  </si>
  <si>
    <t>FLEG4</t>
  </si>
  <si>
    <t>Weight</t>
  </si>
  <si>
    <t>FKDIF1</t>
  </si>
  <si>
    <t>FKDIF2</t>
  </si>
  <si>
    <t>FKDIF3</t>
  </si>
  <si>
    <t>FKDIF4</t>
  </si>
  <si>
    <t>FKDIF5</t>
  </si>
  <si>
    <t>FKDIF6</t>
  </si>
  <si>
    <t>Product</t>
  </si>
  <si>
    <t>F2KDEV</t>
  </si>
  <si>
    <t>F1EA</t>
  </si>
  <si>
    <t>F3KDIF</t>
  </si>
  <si>
    <t>F4GS</t>
  </si>
  <si>
    <t>F5MF</t>
  </si>
  <si>
    <t>F6MR</t>
  </si>
  <si>
    <t>FIS-Product</t>
  </si>
  <si>
    <t>FIS-Total Score</t>
  </si>
  <si>
    <t>FIS Score</t>
  </si>
  <si>
    <t>FIS Category</t>
  </si>
  <si>
    <t>Replicability: Total</t>
  </si>
  <si>
    <t>Replicability: Score</t>
  </si>
  <si>
    <t>Replicability: Product</t>
  </si>
  <si>
    <t xml:space="preserve"> </t>
  </si>
  <si>
    <t>- kommer det att anordnas workshops/seminarier eller likande aktiviteter som syftar till kunskapsuppbyggnad i projektet? (F2.2.3)</t>
  </si>
  <si>
    <t>F3.1.1</t>
  </si>
  <si>
    <t>F2.2.3</t>
  </si>
  <si>
    <t>F1.1.2</t>
  </si>
  <si>
    <t>F2.2.2</t>
  </si>
  <si>
    <t>F3.1.2</t>
  </si>
  <si>
    <t>F3.1.3</t>
  </si>
  <si>
    <t>F3.1.5</t>
  </si>
  <si>
    <t>F4.1.1</t>
  </si>
  <si>
    <t>F4.1.2</t>
  </si>
  <si>
    <t>F4.1.3</t>
  </si>
  <si>
    <t>F5.1</t>
  </si>
  <si>
    <t>- Kommer man aktivt etablera fysiska/virtuella arenor/forum där projektet vidareutvecklas tillsammans med relevanta aktörer? (F5.1)</t>
  </si>
  <si>
    <t>F5.2.2</t>
  </si>
  <si>
    <t>F5.2.3</t>
  </si>
  <si>
    <t>F5.2.5</t>
  </si>
  <si>
    <t>F6.1.1</t>
  </si>
  <si>
    <t>F6.1.2</t>
  </si>
  <si>
    <t>F6.1.3</t>
  </si>
  <si>
    <t xml:space="preserve">- Har projektet tydlig stöd från den ansvariga politiska församlingen på nämnd eller fullmäktigenivå? (F7.1.1)
- Kommer projektet vara 'öppen' för deltagande av andra aktörer som NGO's, medborgare, företag och andra intresserade? (F7.1.2)
- Har projektet planerat in informationsmöten som syftar till tydliggöra innovationen i relation till en tydlig problemställning/utmaning? (F7.2.1)
- Finns det etablerade nätverk eller kommer man att etablera relevanta nätverk där innovationen kan spridas/stödjas? (F7.2.2)
- Kommer man att bilda allmän opinion kring projektet för att informera och skapa legitimitet bland allmänheten? (F7.2.3)
- Är staden med i relevanta forsknings-, handels- och/eller industrinätverk som kan tänkas stödja projektidéen? (F7.2.4)
</t>
  </si>
  <si>
    <t>- Har projektet tydlig stöd från den ansvariga politiska församlingen? (F7.1.1)</t>
  </si>
  <si>
    <t>F7.1.1</t>
  </si>
  <si>
    <t>F7.1.2</t>
  </si>
  <si>
    <t>F7.2.1</t>
  </si>
  <si>
    <t>F7.2.2</t>
  </si>
  <si>
    <t>F7.2.3</t>
  </si>
  <si>
    <t xml:space="preserve">  </t>
  </si>
  <si>
    <t>Yes</t>
  </si>
  <si>
    <t>No</t>
  </si>
  <si>
    <t>Can't be applied</t>
  </si>
  <si>
    <t>Boolean testing if "cant be applied"</t>
  </si>
  <si>
    <t>Anwer</t>
  </si>
  <si>
    <t>Descriptions</t>
  </si>
  <si>
    <t>Question reference</t>
  </si>
  <si>
    <t>1</t>
  </si>
  <si>
    <t>2</t>
  </si>
  <si>
    <t>3</t>
  </si>
  <si>
    <t>4</t>
  </si>
  <si>
    <t>(enter or paste text here…)</t>
  </si>
  <si>
    <t>Technological</t>
  </si>
  <si>
    <t>Non-technological</t>
  </si>
  <si>
    <t>Integrated solution (technology and non-technology)</t>
  </si>
  <si>
    <t>&lt;------------- Choose an option</t>
  </si>
  <si>
    <t>5</t>
  </si>
  <si>
    <t>SEAP opportunity</t>
  </si>
  <si>
    <t>Integrated approach</t>
  </si>
  <si>
    <t>EU 2020 targets</t>
  </si>
  <si>
    <t>Technological Innovation</t>
  </si>
  <si>
    <t>Incremental Innovation</t>
  </si>
  <si>
    <t>Radical Innovation</t>
  </si>
  <si>
    <t>New radical Innovation</t>
  </si>
  <si>
    <t>Incremental innovation</t>
  </si>
  <si>
    <t>6</t>
  </si>
  <si>
    <t>-Will the project idea/solution be translated to other languages ​​in order to facilitate the spread?  (Choose 1 = Yes, 0 = No, 2 = irrelevant in the drop down menu to the right)</t>
  </si>
  <si>
    <r>
      <t>-</t>
    </r>
    <r>
      <rPr>
        <b/>
        <sz val="10"/>
        <color theme="1"/>
        <rFont val="Calibri"/>
        <family val="2"/>
        <scheme val="minor"/>
      </rPr>
      <t>Are there plans for establishing a platform for the dissemination and exchange of knowledge in the project (such as a blog/ social media/ website or forum)?  (Choose 1 = Yes, 0 = No, 2 = irrelevant in the drop down menu to the right)</t>
    </r>
  </si>
  <si>
    <t>- Does the project have clear support from the responsible political body?  (Choose 1 = Yes, 0 = No, 2 = irrelevant in the drop down menu to the right)</t>
  </si>
  <si>
    <t>Public Procurement for Innovation (PPI)</t>
  </si>
  <si>
    <t>- Has the project management already requested and/or allocated funds from the city's operating and/or investment budget for the project?  (Choose 1 = Yes, 0 = No, 2 = irrelevant in the drop down menu to the right)</t>
  </si>
  <si>
    <t xml:space="preserve">Frågor </t>
  </si>
  <si>
    <t>This diagram describes how well the project fits the different dimensions that an innovation project needs to fulfill.</t>
  </si>
  <si>
    <t>7</t>
  </si>
  <si>
    <t>Sustainable Transition</t>
  </si>
  <si>
    <t>Functions and sub-functions</t>
  </si>
  <si>
    <t>References</t>
  </si>
  <si>
    <t>Kamp (2010)</t>
  </si>
  <si>
    <t>F1.1 Entrepreneurs as drivers of innovation</t>
  </si>
  <si>
    <t xml:space="preserve">    F1.1.1 Translation of knowledge into solution</t>
  </si>
  <si>
    <t>Akrich, Callon &amp; Latour (2002); Kemp, Shot &amp; Hoogma (1998)</t>
  </si>
  <si>
    <t>Kamp, Smith &amp; Andriesse (2004); Kamp (2010); Kamp (2002)</t>
  </si>
  <si>
    <t>F2.1 Stimulating new knowledge</t>
  </si>
  <si>
    <t xml:space="preserve">    F2.1.1 Financing and facilitating R&amp;D</t>
  </si>
  <si>
    <t xml:space="preserve">F2.2 Learning </t>
  </si>
  <si>
    <t xml:space="preserve">    F2.2.1 Learning by doing (eg. companies; experimentation)</t>
  </si>
  <si>
    <t xml:space="preserve">    F2.2.2 Learning by using  (enduser interaction)</t>
  </si>
  <si>
    <t>Lundvall (1992)</t>
  </si>
  <si>
    <t xml:space="preserve">    F2.2.4 Learning by searching (eg. institute)</t>
  </si>
  <si>
    <t>F3.1 Knowlegde transfer/translation</t>
  </si>
  <si>
    <t xml:space="preserve">    F3.1.1 Facilitating stakeholder/user involvment (eg. coordination; living labs)</t>
  </si>
  <si>
    <t xml:space="preserve">    F3.1.2 Proximity (geographic; cognitive; language; culture; create cross-linking platforms)</t>
  </si>
  <si>
    <t>Smits, Kuhlmann &amp; Teubal (2010)</t>
  </si>
  <si>
    <t xml:space="preserve">    F3.1.3 Openness (eg. open source; availabilty; no patent)</t>
  </si>
  <si>
    <t>Van Alphen et al. (2010)</t>
  </si>
  <si>
    <t xml:space="preserve">    F3.1.4 Knowledge transfer (eg. create/attache to collaborative networks; standards)</t>
  </si>
  <si>
    <t>Musiolik, Markard &amp; Hekkert (2012)</t>
  </si>
  <si>
    <t xml:space="preserve">    F3.1.5 Pilot projects/demonstrations (hidden knowledge deficits visible)</t>
  </si>
  <si>
    <t>Kamp (2010); Sahal (1981)</t>
  </si>
  <si>
    <t>F4.1 Exploring developmental path</t>
  </si>
  <si>
    <t xml:space="preserve">    F4.1.1 Engaging experts / institutes/ academia</t>
  </si>
  <si>
    <t xml:space="preserve">    F4.1.2 Engaging entrepreneurs</t>
  </si>
  <si>
    <t>Hekkert (2010)</t>
  </si>
  <si>
    <t xml:space="preserve">    F4.1.3 Policy-guidance (subsidies; political pressure; positive expectance; risk perception)</t>
  </si>
  <si>
    <t xml:space="preserve">    F5.1.1 Experimentation (prototyping; trial and error)</t>
  </si>
  <si>
    <t xml:space="preserve">    F5.1.2 Creating Arenas (eg. transition arenas; living labs)</t>
  </si>
  <si>
    <t>Rotmans, Kemp &amp; Van Asselt (2001)</t>
  </si>
  <si>
    <t xml:space="preserve">F5.2 Support actions </t>
  </si>
  <si>
    <t xml:space="preserve">    F5.2.1 Taxes (eg. penalty tax)</t>
  </si>
  <si>
    <t>Hekkert et al. (2007); Kemp &amp; Grin (2009); Hekkert (2010)</t>
  </si>
  <si>
    <t xml:space="preserve">    F5.2.2 Subsidies (eg. for new technology/solutions)</t>
  </si>
  <si>
    <t>Hekkert et al. (2007)</t>
  </si>
  <si>
    <t xml:space="preserve">    F5.2.3 Envisioning (eg. roadmap; transition to sustainability)</t>
  </si>
  <si>
    <t xml:space="preserve">    F5.2.4 Establishing pilot projects</t>
  </si>
  <si>
    <t>F6.1  Capital</t>
  </si>
  <si>
    <t xml:space="preserve">    F6.1.1 Financial capital (eg. fiscal; loans; investment; public; responsible cost center)</t>
  </si>
  <si>
    <t xml:space="preserve">    F6.1.2 Human capial (eg. knowledge; education; technical skills; interdiciplinary projects)</t>
  </si>
  <si>
    <t>Hudson, Winskel &amp; Allen (2011)</t>
  </si>
  <si>
    <t xml:space="preserve">    F6.1.3 Physical capital (eg. infrastructure; materials; technology)</t>
  </si>
  <si>
    <t xml:space="preserve">    F6.1.3 Political capital (eg. network mobilisation; workshops; shared goals)</t>
  </si>
  <si>
    <t>F7.1  Create legitimacy</t>
  </si>
  <si>
    <t>Bergtek, Jacobsson &amp; Sandén (2008)</t>
  </si>
  <si>
    <t xml:space="preserve">    F7.1.1 Laws; Rules; routines (eg. public procurement; policy settings/goals; clear roles)</t>
  </si>
  <si>
    <t xml:space="preserve">    F7.1.2 Open communication (eg. transparency; stakeholder involvment; process management; costs)</t>
  </si>
  <si>
    <t>Van Alphen, Hekkert &amp; Turkenburg (2009)</t>
  </si>
  <si>
    <t>F7.2  Enrol networks/actors</t>
  </si>
  <si>
    <t xml:space="preserve">  F7.2.1 Push for a solution (eg. solusion solves a problem X)</t>
  </si>
  <si>
    <t xml:space="preserve">  F7.2.2 Counteract resistance (eg. build networks…)</t>
  </si>
  <si>
    <t>Kemp and Grin (2009)</t>
  </si>
  <si>
    <t xml:space="preserve">  F7.2.3 Build opinion (eg. articles; lobby...)</t>
  </si>
  <si>
    <t>Farla &amp; Meelen (2013)</t>
  </si>
  <si>
    <t xml:space="preserve">  F7.2.4 Engage adequate networks (eg. trade organisations; international collaboration)</t>
  </si>
  <si>
    <t>Val Alphen, Hekkert &amp; Turkenburg (2009); Kemp et al. (1998)</t>
  </si>
  <si>
    <t>Kemp et al. (1998)</t>
  </si>
  <si>
    <t>Rosenberg (1982); Van Alphen et al. (2010); Brown et al. (2003); Hoogma et al (2002); Negro, Hekkert &amp; Smits (2008)</t>
  </si>
  <si>
    <t>Bergtek, Hekkert &amp; Jacobsson (2008); Vob, Smith &amp; Grin (2009); Farla, Alkemade &amp; Suurs (2010)</t>
  </si>
  <si>
    <t>Hekkert (2010); Hillary (2000)</t>
  </si>
  <si>
    <t>Kemp, Shot &amp; Hoogma (1998); Howells (2006)</t>
  </si>
  <si>
    <t>Van Alphen et al. (2010); Hekkert et al. (2007)</t>
  </si>
  <si>
    <t>Oudshoorn et al. (2004)</t>
  </si>
  <si>
    <t>Negro, Hekkert &amp; Smits (2008); Perez Vico (2014)</t>
  </si>
  <si>
    <t>Functions of Innovation Systems Approach (FIS)</t>
  </si>
  <si>
    <t>Score</t>
  </si>
  <si>
    <t>Framework reference (see STEP UP Analytical framework tab)</t>
  </si>
  <si>
    <t xml:space="preserve"> - Please provide the name and a short description of the pipeline project in the box below.
</t>
  </si>
  <si>
    <r>
      <t>- Will the project use an integrated approach?</t>
    </r>
    <r>
      <rPr>
        <i/>
        <sz val="10"/>
        <color theme="1"/>
        <rFont val="Calibri"/>
        <family val="2"/>
        <scheme val="minor"/>
      </rPr>
      <t xml:space="preserve"> (see glossary for definition) Choose an option from the drop-down menu on the right. Also provide a more detailed description in the box below.</t>
    </r>
    <r>
      <rPr>
        <b/>
        <sz val="10"/>
        <color theme="1"/>
        <rFont val="Calibri"/>
        <family val="2"/>
        <scheme val="minor"/>
      </rPr>
      <t xml:space="preserve">
</t>
    </r>
  </si>
  <si>
    <r>
      <t xml:space="preserve">- Does this innovative project contribute to the EU 2020 targets regarding climate/energy? </t>
    </r>
    <r>
      <rPr>
        <b/>
        <i/>
        <sz val="10"/>
        <color theme="1"/>
        <rFont val="Calibri"/>
        <family val="2"/>
        <scheme val="minor"/>
      </rPr>
      <t>For example reduction of greenhouse gas emissions, increased use of renewable energy and/or more energy efficient solutions?</t>
    </r>
    <r>
      <rPr>
        <b/>
        <sz val="10"/>
        <color theme="1"/>
        <rFont val="Calibri"/>
        <family val="2"/>
        <scheme val="minor"/>
      </rPr>
      <t xml:space="preserve"> </t>
    </r>
    <r>
      <rPr>
        <i/>
        <sz val="10"/>
        <color theme="1"/>
        <rFont val="Calibri"/>
        <family val="2"/>
        <scheme val="minor"/>
      </rPr>
      <t xml:space="preserve"> Choose an option from the drop-down menu on the right. Please provide a short description of how the project will contribute to one or several of these targets in the box below.</t>
    </r>
    <r>
      <rPr>
        <b/>
        <sz val="10"/>
        <color theme="1"/>
        <rFont val="Calibri"/>
        <family val="2"/>
        <scheme val="minor"/>
      </rPr>
      <t xml:space="preserve">
</t>
    </r>
  </si>
  <si>
    <r>
      <t xml:space="preserve"> - Does this innovative project have a clear connection to one or more city challenges or project opportunities in the City’s SEAP?
</t>
    </r>
    <r>
      <rPr>
        <i/>
        <sz val="10"/>
        <color theme="1"/>
        <rFont val="Calibri"/>
        <family val="2"/>
        <scheme val="minor"/>
      </rPr>
      <t xml:space="preserve">Choose an option from the drop-down menu on the right.Please provide a detailed description of how the project is connected to city challenges or project opportunities defined in the SEAP in the box below. </t>
    </r>
    <r>
      <rPr>
        <b/>
        <sz val="10"/>
        <color theme="1"/>
        <rFont val="Calibri"/>
        <family val="2"/>
        <scheme val="minor"/>
      </rPr>
      <t xml:space="preserve">
</t>
    </r>
  </si>
  <si>
    <r>
      <t xml:space="preserve"> - Has your city expressed that the long-term goal of this project is to contribute to an overall transition or “shift” of the dominant system? (see ‘Sustainable Transition’ in the Glossary)?
</t>
    </r>
    <r>
      <rPr>
        <i/>
        <sz val="10"/>
        <color theme="1"/>
        <rFont val="Calibri"/>
        <family val="2"/>
        <scheme val="minor"/>
      </rPr>
      <t>Choose an option from the drop-down menu on the right and provide detalied description of how the project contributes to that "shift" below.</t>
    </r>
    <r>
      <rPr>
        <b/>
        <sz val="10"/>
        <color theme="1"/>
        <rFont val="Calibri"/>
        <family val="2"/>
        <scheme val="minor"/>
      </rPr>
      <t xml:space="preserve">
</t>
    </r>
  </si>
  <si>
    <t>- Does the project at the present moment have an entrepreneur; politician; citizen or civil servant who is responsible and/or acts as a spokesperson for the project? (Choose 1 = Yes, 0 = No, 2 = irrelevant in the drop down menu to the right)</t>
  </si>
  <si>
    <r>
      <rPr>
        <b/>
        <sz val="10"/>
        <color theme="1"/>
        <rFont val="Calibri"/>
        <family val="2"/>
        <scheme val="minor"/>
      </rPr>
      <t>- Will the project include activities where you co-develop the solution/idea with potential end-users and stakeholders? (Choose 1 = Yes, 0 = No, 2 = irrelevant in the drop down menu to the right)</t>
    </r>
    <r>
      <rPr>
        <sz val="10"/>
        <color theme="1"/>
        <rFont val="Calibri"/>
        <family val="2"/>
        <scheme val="minor"/>
      </rPr>
      <t xml:space="preserve">  </t>
    </r>
    <r>
      <rPr>
        <i/>
        <sz val="10"/>
        <color theme="1"/>
        <rFont val="Calibri"/>
        <family val="2"/>
        <scheme val="minor"/>
      </rPr>
      <t>For example including citizens in the development process of a particular service or product that responds to the citizens' needs.</t>
    </r>
  </si>
  <si>
    <r>
      <rPr>
        <b/>
        <sz val="10"/>
        <color theme="1"/>
        <rFont val="Calibri"/>
        <family val="2"/>
        <scheme val="minor"/>
      </rPr>
      <t>-Will there be organised workshops/seminars or similar activities with the aim of knowledge-building in the project? (Choose 1 = Yes, 0 = No, 2 = irrelevant in the drop down menu to the right)</t>
    </r>
    <r>
      <rPr>
        <sz val="10"/>
        <color theme="1"/>
        <rFont val="Calibri"/>
        <family val="2"/>
        <scheme val="minor"/>
      </rPr>
      <t xml:space="preserve">
</t>
    </r>
    <r>
      <rPr>
        <i/>
        <sz val="10"/>
        <color theme="1"/>
        <rFont val="Calibri"/>
        <family val="2"/>
        <scheme val="minor"/>
      </rPr>
      <t>For example activities that include experts, researchers and other knowledge bearers and aim to develop new knowledge regarding the solution.</t>
    </r>
    <r>
      <rPr>
        <sz val="10"/>
        <color theme="1"/>
        <rFont val="Calibri"/>
        <family val="2"/>
        <scheme val="minor"/>
      </rPr>
      <t xml:space="preserve">
</t>
    </r>
  </si>
  <si>
    <r>
      <rPr>
        <b/>
        <sz val="10"/>
        <color theme="1"/>
        <rFont val="Calibri"/>
        <family val="2"/>
        <scheme val="minor"/>
      </rPr>
      <t>-Are there workshops and meetings planned with stakeholders (for example politicians; citizens; companies; researchers; etc) involved in the project with the aim of spreading knowledge?  (Choose 1 = Yes, 0 = No, 2 = irrelevant in the drop down menu to the right)</t>
    </r>
    <r>
      <rPr>
        <sz val="10"/>
        <color theme="1"/>
        <rFont val="Calibri"/>
        <family val="2"/>
        <scheme val="minor"/>
      </rPr>
      <t xml:space="preserve"> 
</t>
    </r>
    <r>
      <rPr>
        <i/>
        <sz val="10"/>
        <color theme="1"/>
        <rFont val="Calibri"/>
        <family val="2"/>
        <scheme val="minor"/>
      </rPr>
      <t>For example activities that that aim to spread knowledge between stakeholders.</t>
    </r>
  </si>
  <si>
    <r>
      <t>-  Does this project aim to develop a technological or non-technological innovation, or does it integrate both these aspects (see glossary)?</t>
    </r>
    <r>
      <rPr>
        <i/>
        <sz val="10"/>
        <color theme="1"/>
        <rFont val="Calibri"/>
        <family val="2"/>
        <scheme val="minor"/>
      </rPr>
      <t xml:space="preserve"> 
Choose an option from the drop-down menu on the right. Also provide a more detailed description in the box below.</t>
    </r>
    <r>
      <rPr>
        <b/>
        <sz val="10"/>
        <color theme="1"/>
        <rFont val="Calibri"/>
        <family val="2"/>
        <scheme val="minor"/>
      </rPr>
      <t xml:space="preserve">
</t>
    </r>
  </si>
  <si>
    <r>
      <t>- Is the innovation new for your city (radical innovation) or does it aim to improve something that already exists (incremental innovation)?</t>
    </r>
    <r>
      <rPr>
        <i/>
        <sz val="10"/>
        <color theme="1"/>
        <rFont val="Calibri"/>
        <family val="2"/>
        <scheme val="minor"/>
      </rPr>
      <t xml:space="preserve"> (see glossary for definition) 
Choose an option from the drop-down menu on the right. Also provide a more detailed description in the box below.</t>
    </r>
    <r>
      <rPr>
        <b/>
        <sz val="10"/>
        <color theme="1"/>
        <rFont val="Calibri"/>
        <family val="2"/>
        <scheme val="minor"/>
      </rPr>
      <t xml:space="preserve">
</t>
    </r>
  </si>
  <si>
    <r>
      <t xml:space="preserve">- </t>
    </r>
    <r>
      <rPr>
        <b/>
        <sz val="10"/>
        <color theme="1"/>
        <rFont val="Calibri"/>
        <family val="2"/>
        <scheme val="minor"/>
      </rPr>
      <t>Is there an absence of patents, property rights or other intellectual property barriers that could hinder the innovation's potential to be replicated elsewhere?  (Choose 1 = Yes, 0 = No, 2 = irrelevant in the drop down menu to the right)</t>
    </r>
  </si>
  <si>
    <r>
      <rPr>
        <b/>
        <sz val="10"/>
        <color theme="1"/>
        <rFont val="Calibri"/>
        <family val="2"/>
        <scheme val="minor"/>
      </rPr>
      <t>- Is the success of the solution/idea independent of the city’s unique socio-economic and/or physical context?  (Choose 1 = Yes, 0 = No, 2 = irrelevant in the drop down menu to the right)</t>
    </r>
    <r>
      <rPr>
        <i/>
        <sz val="10"/>
        <color theme="1"/>
        <rFont val="Calibri"/>
        <family val="2"/>
        <scheme val="minor"/>
      </rPr>
      <t xml:space="preserve"> 
NB. You should answer "No"  if the success of the solution/idea depends on a specific context  - such as a topographic precondition, or a  specific piece of land - that makes it hard to replicate the idea/solution to another site where the physical context is not similar.</t>
    </r>
  </si>
  <si>
    <t>- Are there any plans for establishing a demonstration or pilot project regarding the idea?  (Choose 1 = Yes, 0 = No, 2 = irrelevant in the drop down menu to the right)</t>
  </si>
  <si>
    <r>
      <rPr>
        <b/>
        <sz val="10"/>
        <color theme="1"/>
        <rFont val="Calibri"/>
        <family val="2"/>
        <scheme val="minor"/>
      </rPr>
      <t>- Does the project have external partners that support the project with knowledge/ expertise?  (Choose 1 = Yes, 0 = No, 2 = irrelevant in the drop down menu to the right)</t>
    </r>
    <r>
      <rPr>
        <b/>
        <i/>
        <sz val="10"/>
        <color theme="1"/>
        <rFont val="Calibri"/>
        <family val="2"/>
        <scheme val="minor"/>
      </rPr>
      <t xml:space="preserve"> 
</t>
    </r>
    <r>
      <rPr>
        <i/>
        <sz val="10"/>
        <color theme="1"/>
        <rFont val="Calibri"/>
        <family val="2"/>
        <scheme val="minor"/>
      </rPr>
      <t>For example research partners; institutes; agencies or other experts that are supporting the project's development.</t>
    </r>
  </si>
  <si>
    <r>
      <rPr>
        <b/>
        <sz val="10"/>
        <color theme="1"/>
        <rFont val="Calibri"/>
        <family val="2"/>
        <scheme val="minor"/>
      </rPr>
      <t xml:space="preserve">- Are relevant entrepreneurs/companies already involved in the project?  (Choose 1 = Yes, 0 = No, 2 = irrelevant in the drop down menu to the right) 
</t>
    </r>
    <r>
      <rPr>
        <i/>
        <sz val="10"/>
        <color theme="1"/>
        <rFont val="Calibri"/>
        <family val="2"/>
        <scheme val="minor"/>
      </rPr>
      <t>For example SMEs that are providing innovative technological solutions that are needed in the project.</t>
    </r>
  </si>
  <si>
    <r>
      <t xml:space="preserve">- Does the project idea match and is it supported by established political intentions, visions and/or policy decisions (visions; plans; expectations)?  (Choose 1 = Yes, 0 = No, 2 = irrelevant in the drop down menu to the right) 
</t>
    </r>
    <r>
      <rPr>
        <i/>
        <sz val="10"/>
        <color theme="1"/>
        <rFont val="Calibri"/>
        <family val="2"/>
        <scheme val="minor"/>
      </rPr>
      <t>For example energy plans and/or sustainability goals.</t>
    </r>
  </si>
  <si>
    <r>
      <rPr>
        <b/>
        <sz val="10"/>
        <color theme="1"/>
        <rFont val="Calibri"/>
        <family val="2"/>
        <scheme val="minor"/>
      </rPr>
      <t>- Are there planned activities that aim to establish physical and/or virtual arenas where the idea/technology is developed and/or prototyped together with relevant stakeholders?  (Choose 1 = Yes, 0 = No, 2 = irrelevant in the drop down menu to the right)</t>
    </r>
    <r>
      <rPr>
        <sz val="10"/>
        <color theme="1"/>
        <rFont val="Calibri"/>
        <family val="2"/>
        <scheme val="minor"/>
      </rPr>
      <t xml:space="preserve"> 
</t>
    </r>
    <r>
      <rPr>
        <i/>
        <sz val="10"/>
        <color theme="1"/>
        <rFont val="Calibri"/>
        <family val="2"/>
        <scheme val="minor"/>
      </rPr>
      <t>For example facilitating living labs, arenas or workshops where experimentation and development are conducted together with relevant stakeholders and knowledge bearers.</t>
    </r>
  </si>
  <si>
    <r>
      <rPr>
        <b/>
        <sz val="10"/>
        <color theme="1"/>
        <rFont val="Calibri"/>
        <family val="2"/>
        <scheme val="minor"/>
      </rPr>
      <t xml:space="preserve">- Are there at the present moment any subsidies or taxes supporting the project/innovation?  (Choose 1 = Yes, 0 = No, 2 = irrelevant in the drop down menu to the right) </t>
    </r>
    <r>
      <rPr>
        <sz val="10"/>
        <color theme="1"/>
        <rFont val="Calibri"/>
        <family val="2"/>
        <scheme val="minor"/>
      </rPr>
      <t xml:space="preserve"> 
</t>
    </r>
    <r>
      <rPr>
        <i/>
        <sz val="10"/>
        <color theme="1"/>
        <rFont val="Calibri"/>
        <family val="2"/>
        <scheme val="minor"/>
      </rPr>
      <t>For example national or local subsidies that are supporting a specific technology - for example biogas - or a specific tax such as ‘congestion charge’ that supports a technology or project indirectly</t>
    </r>
    <r>
      <rPr>
        <sz val="10"/>
        <color theme="1"/>
        <rFont val="Calibri"/>
        <family val="2"/>
        <scheme val="minor"/>
      </rPr>
      <t>.</t>
    </r>
  </si>
  <si>
    <r>
      <rPr>
        <b/>
        <sz val="10"/>
        <color theme="1"/>
        <rFont val="Calibri"/>
        <family val="2"/>
        <scheme val="minor"/>
      </rPr>
      <t>- Does this project already have an established project plan and established visions?  (Choose 1 = Yes, 0 = No, 2 = irrelevant in the drop down menu to the right)</t>
    </r>
    <r>
      <rPr>
        <i/>
        <sz val="10"/>
        <color theme="1"/>
        <rFont val="Calibri"/>
        <family val="2"/>
        <scheme val="minor"/>
      </rPr>
      <t xml:space="preserve"> 
For example a clear road map and/or activity plan.</t>
    </r>
  </si>
  <si>
    <t>- Are you planning to use public procurement for innovation (PPI) in the project (see glossary for definition)?  (Choose 1 = Yes, 0 = No, 2 = irrelevant in the drop down menu to the right)</t>
  </si>
  <si>
    <t>- Is there there any need to plan knowledge developing activities for the individuals working on the project in order to raise their knowledge on the subject?  (Choose 1 = Yes, 0 = No, 2 = irrelevant in the drop down menu to the right)</t>
  </si>
  <si>
    <t>- Do relevant policymakers, such as politicians, already participate in the project?  (Choose 1 = Yes, 0 = No, 2 = irrelevant in the drop down menu to the right)</t>
  </si>
  <si>
    <t>- Will the project be 'open' to the participation of other actors such as NGOs, citizens, businesses and other interested parties?  (Choose 1 = Yes, 0 = No, 2 = irrelevant in the drop down menu to the right)</t>
  </si>
  <si>
    <r>
      <rPr>
        <b/>
        <sz val="10"/>
        <color theme="1"/>
        <rFont val="Calibri"/>
        <family val="2"/>
        <scheme val="minor"/>
      </rPr>
      <t xml:space="preserve">- Are there any plans to arrange information sessions with relevant stakeholders (eg. citizens; policy makers) aimed at clarifying what societal challenge the innovation meets?  (Choose 1 = Yes, 0 = No, 2 = irrelevant in the drop down menu to the right) 
</t>
    </r>
    <r>
      <rPr>
        <i/>
        <sz val="10"/>
        <color theme="1"/>
        <rFont val="Calibri"/>
        <family val="2"/>
        <scheme val="minor"/>
      </rPr>
      <t>For example the innovation's capacity to meet sustainability challenges such as 'traffic congestion', climate change or social exclusion.</t>
    </r>
    <r>
      <rPr>
        <sz val="10"/>
        <color theme="1"/>
        <rFont val="Calibri"/>
        <family val="2"/>
        <scheme val="minor"/>
      </rPr>
      <t xml:space="preserve">
</t>
    </r>
  </si>
  <si>
    <r>
      <rPr>
        <b/>
        <sz val="10"/>
        <color theme="1"/>
        <rFont val="Calibri"/>
        <family val="2"/>
        <scheme val="minor"/>
      </rPr>
      <t>- Are there existing networks with the overarching aim of supporting and spreading the innovation?  (Choose 1 = Yes, 0 = No, 2 = irrelevant in the drop down menu to the right)</t>
    </r>
    <r>
      <rPr>
        <sz val="10"/>
        <color theme="1"/>
        <rFont val="Calibri"/>
        <family val="2"/>
        <scheme val="minor"/>
      </rPr>
      <t xml:space="preserve"> 
</t>
    </r>
    <r>
      <rPr>
        <i/>
        <sz val="10"/>
        <color theme="1"/>
        <rFont val="Calibri"/>
        <family val="2"/>
        <scheme val="minor"/>
      </rPr>
      <t>For example industry clusters; city cooperation networks; trade associations etc.</t>
    </r>
  </si>
  <si>
    <r>
      <rPr>
        <b/>
        <sz val="10"/>
        <color theme="1"/>
        <rFont val="Calibri"/>
        <family val="2"/>
        <scheme val="minor"/>
      </rPr>
      <t xml:space="preserve">- Will there be activities aiming to affect public opinion about the project by informing and creating legitimacy among the public?  (Choose 1 = Yes, 0 = No, 2 = irrelevant in the drop down menu to the right) 
</t>
    </r>
    <r>
      <rPr>
        <i/>
        <sz val="10"/>
        <color theme="1"/>
        <rFont val="Calibri"/>
        <family val="2"/>
        <scheme val="minor"/>
      </rPr>
      <t>For example writing articles and/or conducting interviews.</t>
    </r>
  </si>
  <si>
    <t>This diagram describes the how well the project fits into the five key criteria for innovative projects identified through STEP UP.</t>
  </si>
  <si>
    <t xml:space="preserve">    F1.1.2 Network/actor enrolling (eg. convince key actors of an idea)</t>
  </si>
  <si>
    <t xml:space="preserve">    F2.2.3 Learning by interacting (knowlege diffusion, see F3)</t>
  </si>
  <si>
    <t>F5.1 Protect/create market niche</t>
  </si>
  <si>
    <t xml:space="preserve">    F5.2.5 Public procurement (eg. innovation procurement; risk perception; legibility setting)</t>
  </si>
  <si>
    <t>Concepts that are used in the questions</t>
  </si>
  <si>
    <t xml:space="preserve">Functions that innovation systems should fulfil in order to introduce new technologies successfully (Jacobsson &amp; Bergtek 2004, in Kamp 2010:61). FIS is a framework for analysing Technological Innovation Systems. </t>
  </si>
  <si>
    <t>An improvement in an existing technology and/or organisational form/method. (Abernathy 1978) For example transition from iPhone 4 to iPhone 5 or one car model to other.</t>
  </si>
  <si>
    <t>The implementation of a new significantly improved product (good or service), or process, a new marketing method, or a new organisational method in business practices, workplace organisation or external relations. (OECD 2009:272) [Innovation] is a network-building effort that centres on creation, adoption, and sustained implementation of a set of ideas among people who, through transactions, become sufficiently committed to these ideas to transform them into ‘good currency’ (Ven De Ven 1986:601)</t>
  </si>
  <si>
    <t>A project that uses an integrated approach tries to use a more 'holistic' solution to a particular challenge by engaging different sectors (eg. transport; energy; buildings; waste) and different actors (eg. NGOs; citizens; SMEs; policy makers). This is done by using new organisational models; business models and technology.</t>
  </si>
  <si>
    <t>An innovation characterised by changes in the structures or functioning of organisations/ institutions, management practices, marketing methods, business models, etc. (OECD 2009:273)</t>
  </si>
  <si>
    <t>PPI is based on the public sector buying technologies and systems that did not previously exist in order to stimulate innovation to satisfy human needs, and/or to solve societal problems (Edquist 2012). This can for example mean that a city orders an innovative ICT-solution for stakeholder involvement, but does not in detail specify what the innovation is; instead the organisations that compete for delivery of the solution are the ones that develop and specify the innovation as part of the procurement process.</t>
  </si>
  <si>
    <t xml:space="preserve">An innovation that is not based on previous designs and also incorporates changes in cognitive frameworks and infrastructure. (Witkamp et al. 2010) This means for example the development of an entirely new technology/organisational form or method that has not existed before in your city. Eg. the implementation of a 'congestion charge' or  a BRT-solution (bus rapid traffic) in a city that did not have these systems before can be seen as radical innovations. This can be compared to the implementation of a new line of buses in a city that already had a bus system  before; this should not be seen as a radical innovation, but an incremental innovation since it develops something that already exists (see definition of incremental innovation above). </t>
  </si>
  <si>
    <t>The ability of a social / technological innovation, activity or process to overcome external physical and/or socio-cultural barriers and be duplicated at a different geographic location or time. "General replicability" is a consideration of the replication potential of an innovation to another location in general, whatever the location is. "Specific replicability" is the description of the replicability of an innovation from a specific location to a specific situation, e.g. from Gothenburg, to Ghent, or from Barcelona to Paris. When analysing the replicability of the innovative projects in the analytical framework the focus is on "general replicability", since it is not known where the innovation is to be replicated in the future.</t>
  </si>
  <si>
    <t>A sustainable transition is achieved when an innovation (such as a new technology) contributes to a so called “system shift” over time, meaning a major change in the mind-sets, rules, regulations and practices of the dominant public, private, civil society and academic institutions of society. (Roorda et al 2012, Schot &amp; Geels, 2008) An example of this could be the introduction of a new public transport system in a city, which over time might have effects on e.g. the norms and values among the public concerning travel habits, the rules, regulations and visions that are formed by policy actors and on how private sector investments in transport development are channelled, leading to a significant reduction in the use of private motoring in the city. This means that the traffic system in a city has, over time, experienced a transition from a focus on private motoring to the use of public transport.</t>
  </si>
  <si>
    <t>A system innovation is what occurs when the basic societal functions and needs of a system - such as a transport system - are totally changed. It typically involves the concomitant evolution of technological solutions, infrastructures, social practices, regulations and industry structures (OECD 2009:275) A system innovation involves changes in technology that create entirely new sectors of the economy through a combination of radical and incremental technological changes accompanied by organisational innovation (Dicken 2006 in  Sarkins et al. 2010:2). For example, it could be said that a sustainable transition (see definition above) involves a system innovation. Furthermore, the concept of system innovation is similar to that of institutional innovation, which is characterised by institutional changes, including changes in the roles and structures of industry and public institutions, infrastructures, relationships with other organisations, laws and rules, social norms and practices, cultural values, patterns and behaviour, etc. (OECD 2009:272)</t>
  </si>
  <si>
    <t>An innovation that has a technological artefact as an starting point. The technological innovation's aim is to develop and implement a new technological artefact to the market or public sector. For example solar cells, electric cars or a new waste management system. (Witkamp et al. 2010)</t>
  </si>
  <si>
    <t>An innovation system centred on a technology, such as a specific product or knowledge field (Bergek et al. 2008a in Vico 2014:2). A dynamic network of agents interacting in a specific economic/industrial area under a particular institutional infrastucture and involved in the generation, diffusion and utilisation of technology (Carlsson &amp; Stanckiewiez 1991 in Kamp 2010:60). Within the research field of TIS several so called "functions" have been developed, which are activities that are needed in a innovation system in order for an innovation to succeed (see the definition of Functions of Innovation Systems approach above).</t>
  </si>
  <si>
    <t>Windows of Opportunity</t>
  </si>
  <si>
    <t>Key organisational/political and economical preconditions for innovation to take off, for example  opportunities created by other major investments or city plans with political mandate. The choice of technology must have met the basic technological-scientific preconditions (eg. promising technology); economic-preconditions (eg long term economical gains) and managerial and institutional preconditions (eg. be consistent with actual form of organisation, needs and values) (Kemp et al 1998:186)</t>
  </si>
  <si>
    <t>Windows of Opportunity: Product</t>
  </si>
  <si>
    <t>Windows of Opportunity: Total</t>
  </si>
  <si>
    <t>Windows of Opportunity: Score</t>
  </si>
  <si>
    <t>Select answer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</si>
</sst>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1"/>
      <color theme="1"/>
      <name val="Calibri"/>
      <family val="2"/>
      <scheme val="minor"/>
    </font>
    <font>
      <b/>
      <sz val="11"/>
      <color rgb="FFFF0000"/>
      <name val="Calibri"/>
      <family val="2"/>
      <scheme val="minor"/>
    </font>
    <font>
      <b/>
      <sz val="12"/>
      <color rgb="FFFF0000"/>
      <name val="Calibri"/>
      <family val="2"/>
      <scheme val="minor"/>
    </font>
    <font>
      <i/>
      <sz val="11"/>
      <color theme="1"/>
      <name val="Calibri"/>
      <family val="2"/>
      <scheme val="minor"/>
    </font>
    <font>
      <sz val="9"/>
      <color theme="1"/>
      <name val="Calibri"/>
      <family val="2"/>
      <scheme val="minor"/>
    </font>
    <font>
      <b/>
      <sz val="9"/>
      <color theme="1"/>
      <name val="Calibri"/>
      <family val="2"/>
      <scheme val="minor"/>
    </font>
    <font>
      <sz val="9"/>
      <color rgb="FFFF0000"/>
      <name val="Calibri"/>
      <family val="2"/>
      <scheme val="minor"/>
    </font>
    <font>
      <b/>
      <sz val="9"/>
      <color rgb="FFFF000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b/>
      <i/>
      <sz val="10"/>
      <color theme="1"/>
      <name val="Calibri"/>
      <family val="2"/>
      <scheme val="minor"/>
    </font>
    <font>
      <b/>
      <sz val="10"/>
      <color rgb="FFC00000"/>
      <name val="Calibri"/>
      <family val="2"/>
      <scheme val="minor"/>
    </font>
    <font>
      <sz val="11"/>
      <color rgb="FFC00000"/>
      <name val="Calibri"/>
      <family val="2"/>
      <scheme val="minor"/>
    </font>
    <font>
      <sz val="9"/>
      <color theme="0" tint="-0.14999847407452621"/>
      <name val="Calibri"/>
      <family val="2"/>
      <scheme val="minor"/>
    </font>
    <font>
      <sz val="9"/>
      <color theme="0" tint="-0.34998626667073579"/>
      <name val="Calibri"/>
      <family val="2"/>
      <scheme val="minor"/>
    </font>
    <font>
      <b/>
      <sz val="10"/>
      <color theme="0" tint="-0.249977111117893"/>
      <name val="Calibri"/>
      <family val="2"/>
      <scheme val="minor"/>
    </font>
    <font>
      <sz val="9"/>
      <color theme="0" tint="-0.249977111117893"/>
      <name val="Calibri"/>
      <family val="2"/>
      <scheme val="minor"/>
    </font>
    <font>
      <sz val="11"/>
      <color theme="0" tint="-0.249977111117893"/>
      <name val="Calibri"/>
      <family val="2"/>
      <scheme val="minor"/>
    </font>
    <font>
      <b/>
      <sz val="9"/>
      <color theme="0" tint="-0.249977111117893"/>
      <name val="Calibri"/>
      <family val="2"/>
      <scheme val="minor"/>
    </font>
    <font>
      <sz val="10"/>
      <color theme="0" tint="-0.249977111117893"/>
      <name val="Calibri"/>
      <family val="2"/>
      <scheme val="minor"/>
    </font>
    <font>
      <b/>
      <sz val="9"/>
      <color theme="0" tint="-0.34998626667073579"/>
      <name val="Calibri"/>
      <family val="2"/>
      <scheme val="minor"/>
    </font>
    <font>
      <b/>
      <sz val="12"/>
      <color theme="1" tint="4.9989318521683403E-2"/>
      <name val="Calibri"/>
      <family val="2"/>
      <scheme val="minor"/>
    </font>
    <font>
      <b/>
      <sz val="14"/>
      <color theme="1"/>
      <name val="Calibri"/>
      <family val="2"/>
      <scheme val="minor"/>
    </font>
    <font>
      <b/>
      <sz val="11"/>
      <name val="Calibri"/>
      <family val="2"/>
      <scheme val="minor"/>
    </font>
  </fonts>
  <fills count="8">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00B0F0"/>
        <bgColor indexed="64"/>
      </patternFill>
    </fill>
    <fill>
      <patternFill patternType="solid">
        <fgColor theme="5" tint="0.59999389629810485"/>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dotted">
        <color auto="1"/>
      </top>
      <bottom style="dotted">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1">
    <xf numFmtId="0" fontId="0" fillId="0" borderId="0"/>
  </cellStyleXfs>
  <cellXfs count="108">
    <xf numFmtId="0" fontId="0" fillId="0" borderId="0" xfId="0"/>
    <xf numFmtId="49" fontId="0" fillId="0" borderId="0" xfId="0" applyNumberFormat="1" applyAlignment="1">
      <alignment horizontal="left" vertical="top" wrapText="1"/>
    </xf>
    <xf numFmtId="0" fontId="1" fillId="0" borderId="0" xfId="0" applyFont="1"/>
    <xf numFmtId="0" fontId="2" fillId="0" borderId="0" xfId="0" applyFont="1"/>
    <xf numFmtId="0" fontId="3" fillId="0" borderId="0" xfId="0" applyFont="1"/>
    <xf numFmtId="49" fontId="0" fillId="0" borderId="0" xfId="0" applyNumberFormat="1" applyAlignment="1">
      <alignment horizontal="left" vertical="top"/>
    </xf>
    <xf numFmtId="0" fontId="0" fillId="0" borderId="0" xfId="0" applyAlignment="1">
      <alignment wrapText="1"/>
    </xf>
    <xf numFmtId="49" fontId="5" fillId="0" borderId="0" xfId="0" applyNumberFormat="1" applyFont="1" applyFill="1" applyAlignment="1">
      <alignment horizontal="left" vertical="top" wrapText="1"/>
    </xf>
    <xf numFmtId="49" fontId="0" fillId="0" borderId="0" xfId="0" applyNumberFormat="1"/>
    <xf numFmtId="49" fontId="5" fillId="5" borderId="0" xfId="0" applyNumberFormat="1" applyFont="1" applyFill="1" applyAlignment="1" applyProtection="1">
      <alignment horizontal="left" vertical="top" wrapText="1"/>
    </xf>
    <xf numFmtId="49" fontId="10" fillId="0" borderId="1" xfId="0" quotePrefix="1" applyNumberFormat="1" applyFont="1" applyFill="1" applyBorder="1" applyAlignment="1">
      <alignment horizontal="left" vertical="top" wrapText="1" indent="2"/>
    </xf>
    <xf numFmtId="0" fontId="8" fillId="0" borderId="0" xfId="0" applyFont="1" applyProtection="1">
      <protection locked="0"/>
    </xf>
    <xf numFmtId="0" fontId="8" fillId="0" borderId="0" xfId="0" applyFont="1" applyBorder="1" applyAlignment="1" applyProtection="1">
      <alignment horizontal="center" vertical="center" wrapText="1"/>
      <protection locked="0"/>
    </xf>
    <xf numFmtId="0" fontId="8" fillId="4" borderId="0" xfId="0" applyFont="1" applyFill="1" applyBorder="1" applyAlignment="1" applyProtection="1">
      <alignment horizontal="center" vertical="center" wrapText="1"/>
      <protection locked="0"/>
    </xf>
    <xf numFmtId="49" fontId="8" fillId="0" borderId="0" xfId="0" applyNumberFormat="1" applyFont="1" applyAlignment="1" applyProtection="1">
      <alignment horizontal="left" vertical="top" wrapText="1"/>
      <protection locked="0"/>
    </xf>
    <xf numFmtId="0" fontId="8" fillId="4" borderId="0" xfId="0" quotePrefix="1" applyNumberFormat="1" applyFont="1" applyFill="1" applyAlignment="1" applyProtection="1">
      <alignment horizontal="center" vertical="center" wrapText="1"/>
      <protection locked="0"/>
    </xf>
    <xf numFmtId="1" fontId="8" fillId="0" borderId="0" xfId="0" applyNumberFormat="1" applyFont="1" applyFill="1" applyAlignment="1" applyProtection="1">
      <alignment horizontal="center" vertical="center" wrapText="1"/>
      <protection locked="0"/>
    </xf>
    <xf numFmtId="49" fontId="5" fillId="0" borderId="0" xfId="0" applyNumberFormat="1" applyFont="1" applyAlignment="1" applyProtection="1">
      <alignment horizontal="center" vertical="center" wrapText="1"/>
    </xf>
    <xf numFmtId="49" fontId="9" fillId="0" borderId="0" xfId="0" applyNumberFormat="1" applyFont="1" applyAlignment="1" applyProtection="1">
      <alignment horizontal="left" vertical="top" wrapText="1" indent="2"/>
    </xf>
    <xf numFmtId="49" fontId="5" fillId="0" borderId="0" xfId="0" applyNumberFormat="1" applyFont="1" applyFill="1" applyAlignment="1" applyProtection="1">
      <alignment horizontal="left" vertical="top" wrapText="1"/>
    </xf>
    <xf numFmtId="0" fontId="5" fillId="0" borderId="0" xfId="0" applyFont="1" applyAlignment="1" applyProtection="1">
      <alignment horizontal="center" vertical="center" wrapText="1"/>
    </xf>
    <xf numFmtId="0" fontId="5" fillId="0" borderId="0" xfId="0" applyFont="1" applyAlignment="1" applyProtection="1">
      <alignment horizontal="center" vertical="center"/>
    </xf>
    <xf numFmtId="0" fontId="5" fillId="0" borderId="0" xfId="0" applyFont="1" applyProtection="1"/>
    <xf numFmtId="0" fontId="14" fillId="0" borderId="0" xfId="0" applyFont="1" applyProtection="1"/>
    <xf numFmtId="0" fontId="8" fillId="0" borderId="0" xfId="0" applyFont="1" applyProtection="1"/>
    <xf numFmtId="0" fontId="6" fillId="0" borderId="0" xfId="0" applyFont="1" applyAlignment="1" applyProtection="1">
      <alignment horizontal="center" vertical="center" wrapText="1"/>
    </xf>
    <xf numFmtId="49" fontId="10" fillId="4" borderId="1" xfId="0" applyNumberFormat="1" applyFont="1" applyFill="1" applyBorder="1" applyAlignment="1" applyProtection="1">
      <alignment horizontal="center" vertical="center" wrapText="1"/>
    </xf>
    <xf numFmtId="49" fontId="10" fillId="4" borderId="1" xfId="0" applyNumberFormat="1" applyFont="1" applyFill="1" applyBorder="1" applyAlignment="1" applyProtection="1">
      <alignment horizontal="left" vertical="top" wrapText="1"/>
    </xf>
    <xf numFmtId="0" fontId="10" fillId="4" borderId="1" xfId="0" applyFont="1" applyFill="1" applyBorder="1" applyAlignment="1" applyProtection="1">
      <alignment horizontal="center" vertical="center" wrapText="1"/>
    </xf>
    <xf numFmtId="0" fontId="10" fillId="4" borderId="1" xfId="0" applyFont="1" applyFill="1" applyBorder="1" applyAlignment="1" applyProtection="1">
      <alignment horizontal="center" vertical="center"/>
    </xf>
    <xf numFmtId="0" fontId="17" fillId="4" borderId="1" xfId="0" applyFont="1" applyFill="1" applyBorder="1" applyAlignment="1" applyProtection="1">
      <alignment horizontal="center" vertical="center"/>
    </xf>
    <xf numFmtId="0" fontId="13" fillId="4" borderId="1" xfId="0" applyFont="1" applyFill="1" applyBorder="1" applyAlignment="1" applyProtection="1">
      <alignment horizontal="center" vertical="center"/>
    </xf>
    <xf numFmtId="0" fontId="9" fillId="0" borderId="0" xfId="0" applyFont="1" applyProtection="1"/>
    <xf numFmtId="49" fontId="5" fillId="0" borderId="0" xfId="0" applyNumberFormat="1" applyFont="1" applyAlignment="1" applyProtection="1">
      <alignment horizontal="left" vertical="top" wrapText="1"/>
    </xf>
    <xf numFmtId="0" fontId="14" fillId="0" borderId="0" xfId="0" applyFont="1" applyAlignment="1" applyProtection="1">
      <alignment horizontal="center" vertical="center"/>
    </xf>
    <xf numFmtId="49" fontId="16" fillId="0" borderId="0" xfId="0" applyNumberFormat="1" applyFont="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0" xfId="0" applyFont="1" applyAlignment="1" applyProtection="1">
      <alignment horizontal="center" vertical="center"/>
    </xf>
    <xf numFmtId="0" fontId="16" fillId="0" borderId="0" xfId="0" applyFont="1" applyProtection="1"/>
    <xf numFmtId="49" fontId="8" fillId="0" borderId="0" xfId="0" applyNumberFormat="1" applyFont="1" applyAlignment="1" applyProtection="1">
      <alignment horizontal="left" vertical="top" wrapText="1"/>
    </xf>
    <xf numFmtId="49" fontId="10" fillId="2" borderId="0" xfId="0" quotePrefix="1" applyNumberFormat="1" applyFont="1" applyFill="1" applyAlignment="1" applyProtection="1">
      <alignment horizontal="left" vertical="top" wrapText="1" indent="2"/>
    </xf>
    <xf numFmtId="49" fontId="5" fillId="2" borderId="0" xfId="0" applyNumberFormat="1" applyFont="1" applyFill="1" applyAlignment="1" applyProtection="1">
      <alignment horizontal="left" vertical="top" wrapText="1"/>
    </xf>
    <xf numFmtId="0" fontId="5" fillId="2" borderId="0" xfId="0" applyFont="1" applyFill="1" applyAlignment="1" applyProtection="1">
      <alignment horizontal="center" vertical="center" wrapText="1"/>
    </xf>
    <xf numFmtId="2" fontId="16" fillId="0" borderId="0" xfId="0" applyNumberFormat="1" applyFont="1" applyAlignment="1" applyProtection="1">
      <alignment horizontal="center" vertical="center"/>
    </xf>
    <xf numFmtId="164" fontId="14" fillId="0" borderId="0" xfId="0" applyNumberFormat="1" applyFont="1" applyAlignment="1" applyProtection="1">
      <alignment horizontal="center" vertical="center"/>
    </xf>
    <xf numFmtId="0" fontId="5" fillId="0" borderId="0" xfId="0" applyFont="1" applyFill="1" applyAlignment="1" applyProtection="1">
      <alignment horizontal="center" vertical="center" wrapText="1"/>
    </xf>
    <xf numFmtId="1" fontId="8" fillId="0" borderId="0" xfId="0" applyNumberFormat="1" applyFont="1" applyFill="1" applyAlignment="1" applyProtection="1">
      <alignment horizontal="center" vertical="center" wrapText="1"/>
    </xf>
    <xf numFmtId="49" fontId="9" fillId="3" borderId="0" xfId="0" quotePrefix="1" applyNumberFormat="1" applyFont="1" applyFill="1" applyAlignment="1" applyProtection="1">
      <alignment horizontal="left" vertical="top" wrapText="1" indent="2"/>
    </xf>
    <xf numFmtId="49" fontId="5" fillId="3" borderId="0" xfId="0" applyNumberFormat="1" applyFont="1" applyFill="1" applyAlignment="1" applyProtection="1">
      <alignment horizontal="left" vertical="top" wrapText="1"/>
    </xf>
    <xf numFmtId="0" fontId="5" fillId="3" borderId="0" xfId="0" applyFont="1" applyFill="1" applyAlignment="1" applyProtection="1">
      <alignment horizontal="center" vertical="center" wrapText="1"/>
    </xf>
    <xf numFmtId="49" fontId="10" fillId="3" borderId="0" xfId="0" quotePrefix="1" applyNumberFormat="1" applyFont="1" applyFill="1" applyAlignment="1" applyProtection="1">
      <alignment horizontal="left" vertical="top" wrapText="1" indent="2"/>
    </xf>
    <xf numFmtId="49" fontId="10" fillId="2" borderId="0" xfId="0" applyNumberFormat="1" applyFont="1" applyFill="1" applyAlignment="1" applyProtection="1">
      <alignment horizontal="left" vertical="top" wrapText="1" indent="2"/>
    </xf>
    <xf numFmtId="49" fontId="9" fillId="3" borderId="0" xfId="0" applyNumberFormat="1" applyFont="1" applyFill="1" applyAlignment="1" applyProtection="1">
      <alignment horizontal="left" vertical="top" wrapText="1" indent="2"/>
    </xf>
    <xf numFmtId="49" fontId="9" fillId="2" borderId="0" xfId="0" applyNumberFormat="1" applyFont="1" applyFill="1" applyAlignment="1" applyProtection="1">
      <alignment horizontal="left" vertical="top" wrapText="1" indent="2"/>
    </xf>
    <xf numFmtId="0" fontId="15" fillId="0" borderId="0" xfId="0" applyFont="1" applyProtection="1"/>
    <xf numFmtId="49" fontId="10" fillId="3" borderId="0" xfId="0" applyNumberFormat="1" applyFont="1" applyFill="1" applyAlignment="1" applyProtection="1">
      <alignment horizontal="left" vertical="top" wrapText="1" indent="2"/>
    </xf>
    <xf numFmtId="164" fontId="5" fillId="0" borderId="0" xfId="0" applyNumberFormat="1" applyFont="1" applyAlignment="1" applyProtection="1">
      <alignment horizontal="center" vertical="center"/>
    </xf>
    <xf numFmtId="1" fontId="5" fillId="0" borderId="0" xfId="0" applyNumberFormat="1" applyFont="1" applyFill="1" applyAlignment="1" applyProtection="1">
      <alignment horizontal="center" vertical="center" wrapText="1"/>
    </xf>
    <xf numFmtId="0" fontId="5" fillId="0" borderId="0" xfId="0" applyFont="1" applyFill="1" applyAlignment="1" applyProtection="1">
      <alignment horizontal="center" vertical="center"/>
    </xf>
    <xf numFmtId="1" fontId="8" fillId="0" borderId="0" xfId="0" applyNumberFormat="1" applyFont="1" applyAlignment="1" applyProtection="1">
      <alignment horizontal="left" vertical="top" wrapText="1"/>
    </xf>
    <xf numFmtId="1" fontId="5" fillId="0" borderId="0" xfId="0" applyNumberFormat="1" applyFont="1" applyAlignment="1" applyProtection="1">
      <alignment horizontal="left" vertical="top" wrapText="1"/>
    </xf>
    <xf numFmtId="0" fontId="7" fillId="0" borderId="0" xfId="0" applyFont="1" applyProtection="1"/>
    <xf numFmtId="0" fontId="5" fillId="3" borderId="0" xfId="0" applyFont="1" applyFill="1" applyProtection="1"/>
    <xf numFmtId="2" fontId="7" fillId="0" borderId="0" xfId="0" applyNumberFormat="1" applyFont="1" applyProtection="1"/>
    <xf numFmtId="9" fontId="8" fillId="0" borderId="0" xfId="0" applyNumberFormat="1" applyFont="1" applyProtection="1"/>
    <xf numFmtId="0" fontId="5" fillId="0" borderId="0" xfId="0" applyFont="1" applyFill="1" applyProtection="1"/>
    <xf numFmtId="0" fontId="5" fillId="2" borderId="0" xfId="0" applyFont="1" applyFill="1" applyProtection="1"/>
    <xf numFmtId="164" fontId="5" fillId="0" borderId="0" xfId="0" applyNumberFormat="1" applyFont="1" applyFill="1" applyProtection="1"/>
    <xf numFmtId="9" fontId="8" fillId="0" borderId="0" xfId="0" applyNumberFormat="1" applyFont="1" applyFill="1" applyProtection="1"/>
    <xf numFmtId="9" fontId="5" fillId="0" borderId="0" xfId="0" applyNumberFormat="1" applyFont="1" applyProtection="1"/>
    <xf numFmtId="0" fontId="9" fillId="0" borderId="0" xfId="0" applyFont="1" applyFill="1"/>
    <xf numFmtId="0" fontId="10" fillId="6" borderId="0" xfId="0" applyFont="1" applyFill="1"/>
    <xf numFmtId="0" fontId="1" fillId="7" borderId="0" xfId="0" applyFont="1" applyFill="1"/>
    <xf numFmtId="0" fontId="18" fillId="0" borderId="0" xfId="0" applyFont="1" applyProtection="1"/>
    <xf numFmtId="0" fontId="18" fillId="0" borderId="0" xfId="0" applyFont="1" applyAlignment="1" applyProtection="1">
      <alignment horizontal="left"/>
    </xf>
    <xf numFmtId="0" fontId="19" fillId="0" borderId="0" xfId="0" applyFont="1" applyAlignment="1" applyProtection="1">
      <alignment horizontal="center" vertical="center"/>
    </xf>
    <xf numFmtId="49" fontId="18" fillId="0" borderId="0" xfId="0" applyNumberFormat="1" applyFont="1" applyAlignment="1" applyProtection="1">
      <alignment horizontal="left" vertical="top" wrapText="1"/>
    </xf>
    <xf numFmtId="2" fontId="20" fillId="0" borderId="0" xfId="0" quotePrefix="1" applyNumberFormat="1" applyFont="1" applyFill="1" applyAlignment="1" applyProtection="1">
      <alignment horizontal="center" vertical="center" wrapText="1"/>
    </xf>
    <xf numFmtId="0" fontId="18" fillId="0" borderId="0" xfId="0" applyFont="1" applyAlignment="1" applyProtection="1">
      <alignment horizontal="center" vertical="center"/>
    </xf>
    <xf numFmtId="164" fontId="18" fillId="0" borderId="0" xfId="0" applyNumberFormat="1" applyFont="1" applyAlignment="1" applyProtection="1">
      <alignment horizontal="center" vertical="center"/>
    </xf>
    <xf numFmtId="9" fontId="18" fillId="0" borderId="0" xfId="0" applyNumberFormat="1" applyFont="1" applyAlignment="1" applyProtection="1">
      <alignment horizontal="center" vertical="center"/>
    </xf>
    <xf numFmtId="0" fontId="21" fillId="0" borderId="0" xfId="0" applyFont="1" applyProtection="1"/>
    <xf numFmtId="49" fontId="17" fillId="4" borderId="1" xfId="0" applyNumberFormat="1" applyFont="1" applyFill="1" applyBorder="1" applyAlignment="1" applyProtection="1">
      <alignment horizontal="center" vertical="center" wrapText="1"/>
    </xf>
    <xf numFmtId="49" fontId="6" fillId="0" borderId="0" xfId="0" applyNumberFormat="1" applyFont="1" applyAlignment="1" applyProtection="1">
      <alignment horizontal="center" vertical="center" wrapText="1"/>
    </xf>
    <xf numFmtId="49" fontId="22" fillId="0" borderId="0" xfId="0" applyNumberFormat="1" applyFont="1" applyAlignment="1" applyProtection="1">
      <alignment horizontal="center" vertical="center" wrapText="1"/>
    </xf>
    <xf numFmtId="0" fontId="0" fillId="0" borderId="0" xfId="0"/>
    <xf numFmtId="0" fontId="3" fillId="0" borderId="0" xfId="0" applyFont="1"/>
    <xf numFmtId="0" fontId="23" fillId="3" borderId="0" xfId="0" applyFont="1" applyFill="1"/>
    <xf numFmtId="0" fontId="24" fillId="0" borderId="0" xfId="0" applyFont="1"/>
    <xf numFmtId="0" fontId="17" fillId="4" borderId="1" xfId="0" applyFont="1" applyFill="1" applyBorder="1" applyAlignment="1" applyProtection="1">
      <alignment horizontal="center" vertical="center" wrapText="1"/>
    </xf>
    <xf numFmtId="0" fontId="0" fillId="7" borderId="0" xfId="0" applyFill="1"/>
    <xf numFmtId="0" fontId="1" fillId="6" borderId="0" xfId="0" applyFont="1" applyFill="1"/>
    <xf numFmtId="0" fontId="9" fillId="6" borderId="0" xfId="0" applyFont="1" applyFill="1"/>
    <xf numFmtId="0" fontId="1" fillId="0" borderId="1" xfId="0" applyFont="1" applyBorder="1" applyAlignment="1">
      <alignment horizontal="left" vertical="top"/>
    </xf>
    <xf numFmtId="49" fontId="0" fillId="0" borderId="1" xfId="0" applyNumberFormat="1" applyBorder="1" applyAlignment="1">
      <alignment horizontal="left" vertical="top" wrapText="1"/>
    </xf>
    <xf numFmtId="0" fontId="25" fillId="4" borderId="1" xfId="0" applyFont="1" applyFill="1" applyBorder="1" applyAlignment="1" applyProtection="1">
      <alignment horizontal="center" vertical="center" wrapText="1"/>
    </xf>
    <xf numFmtId="49" fontId="1" fillId="4" borderId="1" xfId="0" applyNumberFormat="1" applyFont="1" applyFill="1" applyBorder="1" applyAlignment="1" applyProtection="1">
      <alignment horizontal="center" vertical="center" wrapText="1"/>
    </xf>
    <xf numFmtId="49" fontId="10" fillId="0" borderId="0" xfId="0" quotePrefix="1" applyNumberFormat="1" applyFont="1" applyFill="1" applyBorder="1" applyAlignment="1" applyProtection="1">
      <alignment horizontal="left" vertical="top" wrapText="1" indent="2"/>
    </xf>
    <xf numFmtId="0" fontId="2" fillId="0" borderId="0" xfId="0" applyFont="1" applyAlignment="1" applyProtection="1">
      <alignment horizontal="center" vertical="center"/>
    </xf>
    <xf numFmtId="0" fontId="16" fillId="0" borderId="6"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16" fillId="0" borderId="8" xfId="0" applyFont="1" applyBorder="1" applyAlignment="1" applyProtection="1">
      <alignment horizontal="center" vertical="center" wrapText="1"/>
      <protection locked="0"/>
    </xf>
    <xf numFmtId="0" fontId="19" fillId="0" borderId="0" xfId="0" applyFont="1" applyAlignment="1" applyProtection="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radarChart>
        <c:radarStyle val="marker"/>
        <c:varyColors val="0"/>
        <c:ser>
          <c:idx val="0"/>
          <c:order val="0"/>
          <c:cat>
            <c:strLit>
              <c:ptCount val="7"/>
              <c:pt idx="0">
                <c:v>F1 Entrepreneur</c:v>
              </c:pt>
              <c:pt idx="1">
                <c:v>F2 Knowledge development.</c:v>
              </c:pt>
              <c:pt idx="2">
                <c:v>F3 Knowledge diffusion</c:v>
              </c:pt>
              <c:pt idx="3">
                <c:v>F4 Guidance of Search</c:v>
              </c:pt>
              <c:pt idx="4">
                <c:v>F5 Market formation</c:v>
              </c:pt>
              <c:pt idx="5">
                <c:v>F6 Mobilisation of resources</c:v>
              </c:pt>
              <c:pt idx="6">
                <c:v>F7 Support/legitimicy</c:v>
              </c:pt>
            </c:strLit>
          </c:cat>
          <c:val>
            <c:numRef>
              <c:f>(Questions!$O$27,Questions!$O$32,Questions!$O$44,Questions!$O$50,Questions!$O$58,Questions!$O$64,Questions!$O$74)</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axId val="121915264"/>
        <c:axId val="121916800"/>
      </c:radarChart>
      <c:catAx>
        <c:axId val="121915264"/>
        <c:scaling>
          <c:orientation val="minMax"/>
        </c:scaling>
        <c:delete val="0"/>
        <c:axPos val="b"/>
        <c:majorGridlines/>
        <c:majorTickMark val="none"/>
        <c:minorTickMark val="none"/>
        <c:tickLblPos val="nextTo"/>
        <c:crossAx val="121916800"/>
        <c:crosses val="autoZero"/>
        <c:auto val="1"/>
        <c:lblAlgn val="ctr"/>
        <c:lblOffset val="100"/>
        <c:noMultiLvlLbl val="0"/>
      </c:catAx>
      <c:valAx>
        <c:axId val="121916800"/>
        <c:scaling>
          <c:orientation val="minMax"/>
        </c:scaling>
        <c:delete val="0"/>
        <c:axPos val="l"/>
        <c:majorGridlines/>
        <c:numFmt formatCode="0%" sourceLinked="1"/>
        <c:majorTickMark val="none"/>
        <c:minorTickMark val="none"/>
        <c:tickLblPos val="nextTo"/>
        <c:crossAx val="12191526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radarChart>
        <c:radarStyle val="marker"/>
        <c:varyColors val="0"/>
        <c:ser>
          <c:idx val="1"/>
          <c:order val="0"/>
          <c:cat>
            <c:strLit>
              <c:ptCount val="5"/>
              <c:pt idx="0">
                <c:v>Replicability</c:v>
              </c:pt>
              <c:pt idx="1">
                <c:v>Window of Opportunity</c:v>
              </c:pt>
              <c:pt idx="2">
                <c:v>Integrated approach</c:v>
              </c:pt>
              <c:pt idx="3">
                <c:v>EU2020 targets</c:v>
              </c:pt>
              <c:pt idx="4">
                <c:v>SEAP Opportunity</c:v>
              </c:pt>
            </c:strLit>
          </c:cat>
          <c:val>
            <c:numRef>
              <c:f>(Questions!$R$80,Questions!$R$84,Questions!$R$87,Questions!$R$89,Questions!$R$91)</c:f>
              <c:numCache>
                <c:formatCode>0%</c:formatCode>
                <c:ptCount val="5"/>
                <c:pt idx="0">
                  <c:v>0</c:v>
                </c:pt>
                <c:pt idx="1">
                  <c:v>0</c:v>
                </c:pt>
                <c:pt idx="2">
                  <c:v>0</c:v>
                </c:pt>
                <c:pt idx="3">
                  <c:v>0</c:v>
                </c:pt>
                <c:pt idx="4">
                  <c:v>0</c:v>
                </c:pt>
              </c:numCache>
            </c:numRef>
          </c:val>
        </c:ser>
        <c:dLbls>
          <c:showLegendKey val="0"/>
          <c:showVal val="0"/>
          <c:showCatName val="0"/>
          <c:showSerName val="0"/>
          <c:showPercent val="0"/>
          <c:showBubbleSize val="0"/>
        </c:dLbls>
        <c:axId val="121928704"/>
        <c:axId val="121942784"/>
      </c:radarChart>
      <c:catAx>
        <c:axId val="121928704"/>
        <c:scaling>
          <c:orientation val="minMax"/>
        </c:scaling>
        <c:delete val="0"/>
        <c:axPos val="b"/>
        <c:majorGridlines/>
        <c:majorTickMark val="none"/>
        <c:minorTickMark val="none"/>
        <c:tickLblPos val="nextTo"/>
        <c:spPr>
          <a:ln w="9525">
            <a:noFill/>
          </a:ln>
        </c:spPr>
        <c:crossAx val="121942784"/>
        <c:crosses val="autoZero"/>
        <c:auto val="1"/>
        <c:lblAlgn val="ctr"/>
        <c:lblOffset val="100"/>
        <c:noMultiLvlLbl val="0"/>
      </c:catAx>
      <c:valAx>
        <c:axId val="121942784"/>
        <c:scaling>
          <c:orientation val="minMax"/>
        </c:scaling>
        <c:delete val="0"/>
        <c:axPos val="l"/>
        <c:majorGridlines/>
        <c:numFmt formatCode="0%" sourceLinked="1"/>
        <c:majorTickMark val="out"/>
        <c:minorTickMark val="none"/>
        <c:tickLblPos val="nextTo"/>
        <c:crossAx val="12192870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66674</xdr:colOff>
      <xdr:row>2</xdr:row>
      <xdr:rowOff>90487</xdr:rowOff>
    </xdr:from>
    <xdr:to>
      <xdr:col>12</xdr:col>
      <xdr:colOff>552450</xdr:colOff>
      <xdr:row>25</xdr:row>
      <xdr:rowOff>9525</xdr:rowOff>
    </xdr:to>
    <xdr:graphicFrame macro="">
      <xdr:nvGraphicFramePr>
        <xdr:cNvPr id="2" name="Diagram 1" descr="According to TIS/FIS (se glossary and TIS-FIS-Framework tab)" title="This diagram describes how well the project fits the different dimensions that an innovation project needs to fulfill."/>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38100</xdr:colOff>
      <xdr:row>2</xdr:row>
      <xdr:rowOff>47625</xdr:rowOff>
    </xdr:from>
    <xdr:to>
      <xdr:col>26</xdr:col>
      <xdr:colOff>57150</xdr:colOff>
      <xdr:row>24</xdr:row>
      <xdr:rowOff>161925</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6"/>
  <sheetViews>
    <sheetView tabSelected="1" topLeftCell="A4" zoomScaleNormal="100" workbookViewId="0">
      <pane ySplit="1" topLeftCell="A5" activePane="bottomLeft" state="frozen"/>
      <selection activeCell="C4" sqref="C4"/>
      <selection pane="bottomLeft" activeCell="C91" sqref="C91"/>
    </sheetView>
  </sheetViews>
  <sheetFormatPr defaultRowHeight="15" x14ac:dyDescent="0.25"/>
  <cols>
    <col min="1" max="1" width="16.42578125" style="17" bestFit="1" customWidth="1"/>
    <col min="2" max="2" width="11.85546875" style="17" customWidth="1"/>
    <col min="3" max="3" width="56.28515625" style="18" customWidth="1"/>
    <col min="4" max="4" width="97.5703125" style="33" hidden="1" customWidth="1"/>
    <col min="5" max="5" width="43.140625" style="33" hidden="1" customWidth="1"/>
    <col min="6" max="6" width="13.85546875" style="20" hidden="1" customWidth="1"/>
    <col min="7" max="7" width="23.7109375" style="21" hidden="1" customWidth="1"/>
    <col min="8" max="8" width="6.7109375" style="22" bestFit="1" customWidth="1"/>
    <col min="9" max="9" width="20.42578125" style="23" hidden="1" customWidth="1"/>
    <col min="10" max="10" width="18.140625" style="24" customWidth="1"/>
    <col min="11" max="11" width="26.140625" style="22" customWidth="1"/>
    <col min="12" max="12" width="14.42578125" style="22" customWidth="1"/>
    <col min="13" max="13" width="10.28515625" style="22" customWidth="1"/>
    <col min="14" max="14" width="15.5703125" style="22" customWidth="1"/>
    <col min="15" max="16" width="11" style="22" customWidth="1"/>
    <col min="17" max="17" width="9.140625" style="22"/>
    <col min="18" max="18" width="13.140625" style="22" customWidth="1"/>
    <col min="19" max="19" width="26.140625" style="22" customWidth="1"/>
    <col min="20" max="16384" width="9.140625" style="22"/>
  </cols>
  <sheetData>
    <row r="1" spans="1:19" x14ac:dyDescent="0.25">
      <c r="D1" s="19"/>
      <c r="E1" s="19"/>
    </row>
    <row r="2" spans="1:19" x14ac:dyDescent="0.25">
      <c r="D2" s="19"/>
      <c r="E2" s="19"/>
      <c r="F2" s="25"/>
    </row>
    <row r="3" spans="1:19" x14ac:dyDescent="0.25">
      <c r="D3" s="19"/>
      <c r="E3" s="19"/>
    </row>
    <row r="4" spans="1:19" s="32" customFormat="1" ht="60.75" customHeight="1" x14ac:dyDescent="0.2">
      <c r="A4" s="84" t="s">
        <v>235</v>
      </c>
      <c r="B4" s="98" t="s">
        <v>138</v>
      </c>
      <c r="C4" s="98" t="s">
        <v>79</v>
      </c>
      <c r="D4" s="27" t="s">
        <v>163</v>
      </c>
      <c r="E4" s="26" t="s">
        <v>137</v>
      </c>
      <c r="F4" s="28" t="s">
        <v>81</v>
      </c>
      <c r="G4" s="29" t="s">
        <v>80</v>
      </c>
      <c r="H4" s="30" t="s">
        <v>83</v>
      </c>
      <c r="I4" s="31" t="s">
        <v>136</v>
      </c>
      <c r="J4" s="97" t="s">
        <v>286</v>
      </c>
      <c r="K4" s="91" t="s">
        <v>135</v>
      </c>
      <c r="L4" s="30" t="s">
        <v>90</v>
      </c>
      <c r="M4" s="30" t="s">
        <v>97</v>
      </c>
      <c r="N4" s="30" t="s">
        <v>98</v>
      </c>
      <c r="O4" s="30" t="s">
        <v>99</v>
      </c>
      <c r="P4" s="30" t="s">
        <v>100</v>
      </c>
      <c r="Q4" s="30"/>
      <c r="R4" s="30" t="s">
        <v>234</v>
      </c>
      <c r="S4" s="83"/>
    </row>
    <row r="5" spans="1:19" x14ac:dyDescent="0.2">
      <c r="H5" s="21"/>
      <c r="I5" s="34"/>
      <c r="J5" s="11"/>
      <c r="K5" s="75"/>
      <c r="L5" s="75"/>
      <c r="M5" s="75"/>
      <c r="N5" s="75"/>
      <c r="O5" s="75"/>
      <c r="P5" s="75"/>
      <c r="Q5" s="75"/>
      <c r="R5" s="75"/>
      <c r="S5" s="75"/>
    </row>
    <row r="6" spans="1:19" ht="28.5" customHeight="1" thickBot="1" x14ac:dyDescent="0.25">
      <c r="B6" s="85" t="s">
        <v>139</v>
      </c>
      <c r="C6" s="99" t="s">
        <v>236</v>
      </c>
      <c r="D6" s="99"/>
      <c r="E6" s="99"/>
      <c r="F6" s="99"/>
      <c r="G6" s="99"/>
      <c r="H6" s="99"/>
      <c r="I6" s="36"/>
      <c r="J6" s="12"/>
      <c r="K6" s="75"/>
      <c r="L6" s="75"/>
      <c r="M6" s="75"/>
      <c r="N6" s="75"/>
      <c r="O6" s="75"/>
      <c r="P6" s="75"/>
      <c r="Q6" s="75"/>
      <c r="R6" s="75"/>
      <c r="S6" s="75"/>
    </row>
    <row r="7" spans="1:19" ht="54" customHeight="1" thickTop="1" thickBot="1" x14ac:dyDescent="0.25">
      <c r="B7" s="85"/>
      <c r="C7" s="101" t="s">
        <v>143</v>
      </c>
      <c r="D7" s="102"/>
      <c r="E7" s="102"/>
      <c r="F7" s="102"/>
      <c r="G7" s="102"/>
      <c r="H7" s="103"/>
      <c r="I7" s="36"/>
      <c r="J7" s="12"/>
      <c r="K7" s="75"/>
      <c r="L7" s="75"/>
      <c r="M7" s="76"/>
      <c r="N7" s="75"/>
      <c r="O7" s="75"/>
      <c r="P7" s="75"/>
      <c r="Q7" s="75"/>
      <c r="R7" s="75"/>
      <c r="S7" s="75"/>
    </row>
    <row r="8" spans="1:19" ht="15.75" thickTop="1" x14ac:dyDescent="0.2">
      <c r="B8" s="85"/>
      <c r="H8" s="21"/>
      <c r="I8" s="34"/>
      <c r="J8" s="11"/>
      <c r="K8" s="75"/>
      <c r="L8" s="75"/>
      <c r="M8" s="75"/>
      <c r="N8" s="75"/>
      <c r="O8" s="75"/>
      <c r="P8" s="75"/>
      <c r="Q8" s="75"/>
      <c r="R8" s="75"/>
      <c r="S8" s="75"/>
    </row>
    <row r="9" spans="1:19" ht="60.75" customHeight="1" thickBot="1" x14ac:dyDescent="0.25">
      <c r="B9" s="85" t="s">
        <v>140</v>
      </c>
      <c r="C9" s="99" t="s">
        <v>245</v>
      </c>
      <c r="D9" s="99"/>
      <c r="E9" s="99"/>
      <c r="F9" s="99"/>
      <c r="G9" s="99"/>
      <c r="H9" s="99"/>
      <c r="I9" s="36"/>
      <c r="J9" s="13" t="s">
        <v>144</v>
      </c>
      <c r="K9" s="100" t="s">
        <v>147</v>
      </c>
      <c r="L9" s="100"/>
      <c r="M9" s="100"/>
      <c r="N9" s="75"/>
      <c r="O9" s="75"/>
      <c r="P9" s="75"/>
      <c r="Q9" s="104"/>
      <c r="R9" s="104"/>
      <c r="S9" s="104"/>
    </row>
    <row r="10" spans="1:19" ht="60.75" customHeight="1" thickTop="1" thickBot="1" x14ac:dyDescent="0.25">
      <c r="B10" s="86"/>
      <c r="C10" s="101" t="s">
        <v>143</v>
      </c>
      <c r="D10" s="102"/>
      <c r="E10" s="102"/>
      <c r="F10" s="102"/>
      <c r="G10" s="102"/>
      <c r="H10" s="103"/>
      <c r="I10" s="36"/>
      <c r="J10" s="12"/>
      <c r="K10" s="77"/>
      <c r="L10" s="77"/>
      <c r="M10" s="77"/>
      <c r="N10" s="75"/>
      <c r="O10" s="75"/>
      <c r="P10" s="75"/>
      <c r="Q10" s="77"/>
      <c r="R10" s="77"/>
      <c r="S10" s="77"/>
    </row>
    <row r="11" spans="1:19" ht="15.75" thickTop="1" x14ac:dyDescent="0.2">
      <c r="B11" s="86"/>
      <c r="H11" s="21"/>
      <c r="I11" s="34"/>
      <c r="J11" s="11"/>
      <c r="K11" s="75"/>
      <c r="L11" s="75"/>
      <c r="M11" s="75"/>
      <c r="N11" s="75"/>
      <c r="O11" s="75"/>
      <c r="P11" s="75"/>
      <c r="Q11" s="75"/>
      <c r="R11" s="75"/>
      <c r="S11" s="75"/>
    </row>
    <row r="12" spans="1:19" ht="66" customHeight="1" thickBot="1" x14ac:dyDescent="0.25">
      <c r="B12" s="85" t="s">
        <v>141</v>
      </c>
      <c r="C12" s="99" t="s">
        <v>246</v>
      </c>
      <c r="D12" s="99"/>
      <c r="E12" s="99"/>
      <c r="F12" s="99"/>
      <c r="G12" s="99"/>
      <c r="H12" s="99"/>
      <c r="I12" s="37"/>
      <c r="J12" s="13" t="s">
        <v>155</v>
      </c>
      <c r="K12" s="100" t="s">
        <v>147</v>
      </c>
      <c r="L12" s="100"/>
      <c r="M12" s="100"/>
      <c r="N12" s="75"/>
      <c r="O12" s="75"/>
      <c r="P12" s="75"/>
      <c r="Q12" s="104"/>
      <c r="R12" s="104"/>
      <c r="S12" s="104"/>
    </row>
    <row r="13" spans="1:19" ht="55.5" customHeight="1" thickTop="1" thickBot="1" x14ac:dyDescent="0.25">
      <c r="B13" s="85"/>
      <c r="C13" s="101" t="s">
        <v>143</v>
      </c>
      <c r="D13" s="102"/>
      <c r="E13" s="102"/>
      <c r="F13" s="102"/>
      <c r="G13" s="102"/>
      <c r="H13" s="103"/>
      <c r="I13" s="36"/>
      <c r="J13" s="12"/>
      <c r="K13" s="77"/>
      <c r="L13" s="77"/>
      <c r="M13" s="77"/>
      <c r="N13" s="75"/>
      <c r="O13" s="75"/>
      <c r="P13" s="75"/>
      <c r="Q13" s="77"/>
      <c r="R13" s="77"/>
      <c r="S13" s="77"/>
    </row>
    <row r="14" spans="1:19" ht="13.5" customHeight="1" thickTop="1" x14ac:dyDescent="0.2">
      <c r="B14" s="85"/>
      <c r="C14" s="38"/>
      <c r="D14" s="38"/>
      <c r="E14" s="38"/>
      <c r="F14" s="38"/>
      <c r="G14" s="38"/>
      <c r="H14" s="38"/>
      <c r="I14" s="36"/>
      <c r="J14" s="12"/>
      <c r="K14" s="77"/>
      <c r="L14" s="77"/>
      <c r="M14" s="77"/>
      <c r="N14" s="75"/>
      <c r="O14" s="75"/>
      <c r="P14" s="75"/>
      <c r="Q14" s="77"/>
      <c r="R14" s="77"/>
      <c r="S14" s="77"/>
    </row>
    <row r="15" spans="1:19" ht="42" customHeight="1" thickBot="1" x14ac:dyDescent="0.25">
      <c r="B15" s="85" t="s">
        <v>142</v>
      </c>
      <c r="C15" s="99" t="s">
        <v>237</v>
      </c>
      <c r="D15" s="99"/>
      <c r="E15" s="99"/>
      <c r="F15" s="99"/>
      <c r="G15" s="99"/>
      <c r="H15" s="99"/>
      <c r="I15" s="37"/>
      <c r="J15" s="13" t="s">
        <v>133</v>
      </c>
      <c r="K15" s="100" t="s">
        <v>147</v>
      </c>
      <c r="L15" s="100"/>
      <c r="M15" s="100"/>
      <c r="N15" s="75"/>
      <c r="O15" s="75"/>
      <c r="P15" s="75"/>
      <c r="Q15" s="77"/>
      <c r="R15" s="77"/>
      <c r="S15" s="77"/>
    </row>
    <row r="16" spans="1:19" ht="55.5" customHeight="1" thickTop="1" thickBot="1" x14ac:dyDescent="0.25">
      <c r="B16" s="85"/>
      <c r="C16" s="101" t="s">
        <v>143</v>
      </c>
      <c r="D16" s="102"/>
      <c r="E16" s="102"/>
      <c r="F16" s="102"/>
      <c r="G16" s="102"/>
      <c r="H16" s="103"/>
      <c r="I16" s="36"/>
      <c r="J16" s="12"/>
      <c r="K16" s="77"/>
      <c r="L16" s="77"/>
      <c r="M16" s="77"/>
      <c r="N16" s="75"/>
      <c r="O16" s="75"/>
      <c r="P16" s="75"/>
      <c r="Q16" s="77"/>
      <c r="R16" s="77"/>
      <c r="S16" s="77"/>
    </row>
    <row r="17" spans="1:19" ht="15.75" thickTop="1" x14ac:dyDescent="0.2">
      <c r="B17" s="85"/>
      <c r="H17" s="21"/>
      <c r="I17" s="34"/>
      <c r="J17" s="11"/>
      <c r="K17" s="75"/>
      <c r="L17" s="75"/>
      <c r="M17" s="75"/>
      <c r="N17" s="75"/>
      <c r="O17" s="75"/>
      <c r="P17" s="75"/>
      <c r="Q17" s="75"/>
      <c r="R17" s="75"/>
      <c r="S17" s="75"/>
    </row>
    <row r="18" spans="1:19" ht="80.25" customHeight="1" thickBot="1" x14ac:dyDescent="0.25">
      <c r="B18" s="85" t="s">
        <v>148</v>
      </c>
      <c r="C18" s="99" t="s">
        <v>238</v>
      </c>
      <c r="D18" s="99"/>
      <c r="E18" s="99"/>
      <c r="F18" s="99"/>
      <c r="G18" s="99"/>
      <c r="H18" s="99"/>
      <c r="I18" s="36"/>
      <c r="J18" s="13" t="s">
        <v>133</v>
      </c>
      <c r="K18" s="100" t="s">
        <v>147</v>
      </c>
      <c r="L18" s="100"/>
      <c r="M18" s="100"/>
      <c r="N18" s="75"/>
      <c r="O18" s="75"/>
      <c r="P18" s="75"/>
      <c r="Q18" s="104"/>
      <c r="R18" s="104"/>
      <c r="S18" s="104"/>
    </row>
    <row r="19" spans="1:19" ht="50.25" customHeight="1" thickTop="1" thickBot="1" x14ac:dyDescent="0.25">
      <c r="B19" s="85"/>
      <c r="C19" s="101" t="s">
        <v>143</v>
      </c>
      <c r="D19" s="102"/>
      <c r="E19" s="102"/>
      <c r="F19" s="102"/>
      <c r="G19" s="102"/>
      <c r="H19" s="103"/>
      <c r="I19" s="36"/>
      <c r="J19" s="12"/>
      <c r="K19" s="75"/>
      <c r="L19" s="75"/>
      <c r="M19" s="75"/>
      <c r="N19" s="75"/>
      <c r="O19" s="75"/>
      <c r="P19" s="75"/>
      <c r="Q19" s="75"/>
      <c r="R19" s="75"/>
      <c r="S19" s="75"/>
    </row>
    <row r="20" spans="1:19" ht="12.75" thickTop="1" x14ac:dyDescent="0.2">
      <c r="B20" s="85"/>
      <c r="C20" s="38"/>
      <c r="D20" s="38"/>
      <c r="E20" s="38"/>
      <c r="F20" s="38"/>
      <c r="G20" s="38"/>
      <c r="H20" s="38"/>
      <c r="I20" s="36"/>
      <c r="J20" s="12"/>
      <c r="K20" s="75"/>
      <c r="L20" s="75"/>
      <c r="M20" s="75"/>
      <c r="N20" s="75"/>
      <c r="O20" s="75"/>
      <c r="P20" s="75"/>
      <c r="Q20" s="75"/>
      <c r="R20" s="75"/>
      <c r="S20" s="75"/>
    </row>
    <row r="21" spans="1:19" ht="75.75" customHeight="1" thickBot="1" x14ac:dyDescent="0.25">
      <c r="B21" s="85" t="s">
        <v>157</v>
      </c>
      <c r="C21" s="99" t="s">
        <v>239</v>
      </c>
      <c r="D21" s="99"/>
      <c r="E21" s="99"/>
      <c r="F21" s="99"/>
      <c r="G21" s="99"/>
      <c r="H21" s="99"/>
      <c r="I21" s="36"/>
      <c r="J21" s="13" t="s">
        <v>133</v>
      </c>
      <c r="K21" s="100" t="s">
        <v>147</v>
      </c>
      <c r="L21" s="100"/>
      <c r="M21" s="100"/>
      <c r="N21" s="75"/>
      <c r="O21" s="75"/>
      <c r="P21" s="75"/>
      <c r="Q21" s="104"/>
      <c r="R21" s="104"/>
      <c r="S21" s="104"/>
    </row>
    <row r="22" spans="1:19" ht="50.25" customHeight="1" thickTop="1" thickBot="1" x14ac:dyDescent="0.25">
      <c r="B22" s="85"/>
      <c r="C22" s="101" t="s">
        <v>143</v>
      </c>
      <c r="D22" s="102"/>
      <c r="E22" s="102"/>
      <c r="F22" s="102"/>
      <c r="G22" s="102"/>
      <c r="H22" s="103"/>
      <c r="I22" s="36"/>
      <c r="J22" s="12"/>
      <c r="K22" s="75"/>
      <c r="L22" s="75"/>
      <c r="M22" s="75"/>
      <c r="N22" s="75"/>
      <c r="O22" s="75"/>
      <c r="P22" s="75"/>
      <c r="Q22" s="75"/>
      <c r="R22" s="75"/>
      <c r="S22" s="75"/>
    </row>
    <row r="23" spans="1:19" ht="15" customHeight="1" thickTop="1" x14ac:dyDescent="0.2">
      <c r="B23" s="85"/>
      <c r="C23" s="38"/>
      <c r="D23" s="38"/>
      <c r="E23" s="38"/>
      <c r="F23" s="38"/>
      <c r="G23" s="38"/>
      <c r="H23" s="38"/>
      <c r="I23" s="36"/>
      <c r="J23" s="12"/>
      <c r="K23" s="75"/>
      <c r="L23" s="75"/>
      <c r="M23" s="75"/>
      <c r="N23" s="75"/>
      <c r="O23" s="75"/>
      <c r="P23" s="75"/>
      <c r="Q23" s="75"/>
      <c r="R23" s="75"/>
      <c r="S23" s="75"/>
    </row>
    <row r="24" spans="1:19" ht="74.25" customHeight="1" thickBot="1" x14ac:dyDescent="0.25">
      <c r="B24" s="85" t="s">
        <v>165</v>
      </c>
      <c r="C24" s="99" t="s">
        <v>240</v>
      </c>
      <c r="D24" s="99"/>
      <c r="E24" s="99"/>
      <c r="F24" s="99"/>
      <c r="G24" s="99"/>
      <c r="H24" s="99"/>
      <c r="I24" s="36"/>
      <c r="J24" s="13" t="s">
        <v>133</v>
      </c>
      <c r="K24" s="100" t="s">
        <v>147</v>
      </c>
      <c r="L24" s="100"/>
      <c r="M24" s="100"/>
      <c r="N24" s="75"/>
      <c r="O24" s="75"/>
      <c r="P24" s="75"/>
      <c r="Q24" s="75"/>
      <c r="R24" s="75"/>
      <c r="S24" s="75"/>
    </row>
    <row r="25" spans="1:19" ht="57.75" customHeight="1" thickTop="1" thickBot="1" x14ac:dyDescent="0.25">
      <c r="B25" s="85"/>
      <c r="C25" s="101" t="s">
        <v>143</v>
      </c>
      <c r="D25" s="102"/>
      <c r="E25" s="102"/>
      <c r="F25" s="102"/>
      <c r="G25" s="102"/>
      <c r="H25" s="103"/>
      <c r="I25" s="36"/>
      <c r="J25" s="12"/>
      <c r="K25" s="75"/>
      <c r="L25" s="75"/>
      <c r="M25" s="75"/>
      <c r="N25" s="75"/>
      <c r="O25" s="75"/>
      <c r="P25" s="75"/>
      <c r="Q25" s="75"/>
      <c r="R25" s="75"/>
      <c r="S25" s="75"/>
    </row>
    <row r="26" spans="1:19" ht="15.75" thickTop="1" x14ac:dyDescent="0.25">
      <c r="B26" s="85"/>
      <c r="G26" s="39"/>
      <c r="H26" s="40"/>
      <c r="J26" s="14"/>
      <c r="K26" s="78"/>
      <c r="L26" s="75"/>
      <c r="M26" s="75"/>
      <c r="N26" s="75"/>
      <c r="O26" s="75"/>
      <c r="P26" s="75"/>
      <c r="Q26" s="75"/>
      <c r="R26" s="75"/>
      <c r="S26" s="75"/>
    </row>
    <row r="27" spans="1:19" ht="56.25" customHeight="1" x14ac:dyDescent="0.2">
      <c r="A27" s="35" t="s">
        <v>108</v>
      </c>
      <c r="B27" s="85" t="s">
        <v>62</v>
      </c>
      <c r="C27" s="42" t="s">
        <v>241</v>
      </c>
      <c r="D27" s="43" t="s">
        <v>25</v>
      </c>
      <c r="E27" s="9"/>
      <c r="F27" s="44" t="s">
        <v>19</v>
      </c>
      <c r="G27" s="39" t="s">
        <v>54</v>
      </c>
      <c r="H27" s="45">
        <v>1</v>
      </c>
      <c r="I27" s="46" t="s">
        <v>132</v>
      </c>
      <c r="J27" s="15">
        <v>0</v>
      </c>
      <c r="K27" s="79">
        <f>IF(J27&lt;2, H27, 0)</f>
        <v>1</v>
      </c>
      <c r="L27" s="80">
        <f>J27*K27</f>
        <v>0</v>
      </c>
      <c r="M27" s="80">
        <f>L27</f>
        <v>0</v>
      </c>
      <c r="N27" s="81">
        <f>H27</f>
        <v>1</v>
      </c>
      <c r="O27" s="82">
        <f>M27/N27</f>
        <v>0</v>
      </c>
      <c r="P27" s="80" t="s">
        <v>92</v>
      </c>
      <c r="Q27" s="75"/>
      <c r="R27" s="75"/>
      <c r="S27" s="75"/>
    </row>
    <row r="28" spans="1:19" hidden="1" x14ac:dyDescent="0.2">
      <c r="A28" s="35"/>
      <c r="B28" s="85"/>
      <c r="E28" s="19"/>
      <c r="F28" s="47"/>
      <c r="G28" s="39"/>
      <c r="H28" s="45"/>
      <c r="I28" s="46"/>
      <c r="J28" s="16"/>
      <c r="K28" s="79"/>
      <c r="L28" s="80"/>
      <c r="M28" s="80"/>
      <c r="N28" s="80"/>
      <c r="O28" s="80"/>
      <c r="P28" s="80"/>
      <c r="Q28" s="75"/>
      <c r="R28" s="75"/>
      <c r="S28" s="75"/>
    </row>
    <row r="29" spans="1:19" x14ac:dyDescent="0.2">
      <c r="A29" s="35"/>
      <c r="B29" s="85"/>
      <c r="E29" s="19"/>
      <c r="F29" s="47"/>
      <c r="G29" s="39"/>
      <c r="H29" s="45"/>
      <c r="I29" s="46"/>
      <c r="J29" s="16"/>
      <c r="K29" s="79"/>
      <c r="L29" s="80"/>
      <c r="M29" s="80"/>
      <c r="N29" s="80"/>
      <c r="O29" s="80"/>
      <c r="P29" s="80"/>
      <c r="Q29" s="75"/>
      <c r="R29" s="75"/>
      <c r="S29" s="75"/>
    </row>
    <row r="30" spans="1:19" ht="70.5" customHeight="1" x14ac:dyDescent="0.2">
      <c r="A30" s="35" t="s">
        <v>109</v>
      </c>
      <c r="B30" s="85" t="s">
        <v>63</v>
      </c>
      <c r="C30" s="49" t="s">
        <v>242</v>
      </c>
      <c r="D30" s="50" t="s">
        <v>35</v>
      </c>
      <c r="E30" s="9"/>
      <c r="F30" s="51" t="s">
        <v>5</v>
      </c>
      <c r="G30" s="39" t="s">
        <v>55</v>
      </c>
      <c r="H30" s="45">
        <v>0.75</v>
      </c>
      <c r="I30" s="46" t="s">
        <v>134</v>
      </c>
      <c r="J30" s="15">
        <v>0</v>
      </c>
      <c r="K30" s="79">
        <f>IF(J30&lt;2, H30, 0)</f>
        <v>0.75</v>
      </c>
      <c r="L30" s="80">
        <f t="shared" ref="L30:L32" si="0">J30*K30</f>
        <v>0</v>
      </c>
      <c r="M30" s="80"/>
      <c r="N30" s="80"/>
      <c r="O30" s="80"/>
      <c r="P30" s="80"/>
      <c r="Q30" s="75"/>
      <c r="R30" s="75"/>
      <c r="S30" s="75"/>
    </row>
    <row r="31" spans="1:19" x14ac:dyDescent="0.2">
      <c r="A31" s="35"/>
      <c r="B31" s="85"/>
      <c r="E31" s="19"/>
      <c r="F31" s="47"/>
      <c r="G31" s="39"/>
      <c r="H31" s="45"/>
      <c r="I31" s="46"/>
      <c r="J31" s="16"/>
      <c r="K31" s="79"/>
      <c r="L31" s="80"/>
      <c r="M31" s="80"/>
      <c r="N31" s="80"/>
      <c r="O31" s="80"/>
      <c r="P31" s="80"/>
      <c r="Q31" s="75"/>
      <c r="R31" s="75"/>
      <c r="S31" s="75"/>
    </row>
    <row r="32" spans="1:19" ht="78" customHeight="1" x14ac:dyDescent="0.2">
      <c r="A32" s="35" t="s">
        <v>107</v>
      </c>
      <c r="B32" s="85" t="s">
        <v>64</v>
      </c>
      <c r="C32" s="49" t="s">
        <v>243</v>
      </c>
      <c r="D32" s="50" t="s">
        <v>105</v>
      </c>
      <c r="E32" s="9"/>
      <c r="F32" s="51" t="s">
        <v>26</v>
      </c>
      <c r="G32" s="39" t="s">
        <v>55</v>
      </c>
      <c r="H32" s="45">
        <v>0.5</v>
      </c>
      <c r="I32" s="46" t="s">
        <v>132</v>
      </c>
      <c r="J32" s="15">
        <v>0</v>
      </c>
      <c r="K32" s="79">
        <f>IF(J32&lt;2, H32, 0)</f>
        <v>0.5</v>
      </c>
      <c r="L32" s="80">
        <f t="shared" si="0"/>
        <v>0</v>
      </c>
      <c r="M32" s="80">
        <f>L30+L32</f>
        <v>0</v>
      </c>
      <c r="N32" s="80">
        <f>K30+K32</f>
        <v>1.25</v>
      </c>
      <c r="O32" s="82">
        <f>M32/N32</f>
        <v>0</v>
      </c>
      <c r="P32" s="80" t="s">
        <v>91</v>
      </c>
      <c r="Q32" s="75"/>
      <c r="R32" s="75"/>
      <c r="S32" s="75"/>
    </row>
    <row r="33" spans="1:19" ht="15" customHeight="1" x14ac:dyDescent="0.2">
      <c r="A33" s="35"/>
      <c r="B33" s="85"/>
      <c r="D33" s="19"/>
      <c r="E33" s="19"/>
      <c r="F33" s="47"/>
      <c r="G33" s="39"/>
      <c r="H33" s="45"/>
      <c r="I33" s="46"/>
      <c r="J33" s="16"/>
      <c r="K33" s="79"/>
      <c r="L33" s="80"/>
      <c r="M33" s="80"/>
      <c r="N33" s="80"/>
      <c r="O33" s="80"/>
      <c r="P33" s="80"/>
      <c r="Q33" s="75"/>
      <c r="R33" s="75"/>
      <c r="S33" s="75"/>
    </row>
    <row r="34" spans="1:19" ht="81.75" customHeight="1" x14ac:dyDescent="0.2">
      <c r="A34" s="35" t="s">
        <v>106</v>
      </c>
      <c r="B34" s="85" t="s">
        <v>84</v>
      </c>
      <c r="C34" s="49" t="s">
        <v>244</v>
      </c>
      <c r="D34" s="50" t="s">
        <v>40</v>
      </c>
      <c r="E34" s="19"/>
      <c r="F34" s="51" t="s">
        <v>5</v>
      </c>
      <c r="G34" s="39" t="s">
        <v>56</v>
      </c>
      <c r="H34" s="45">
        <v>1</v>
      </c>
      <c r="I34" s="46" t="s">
        <v>133</v>
      </c>
      <c r="J34" s="15">
        <v>0</v>
      </c>
      <c r="K34" s="79">
        <f>IF(J34&lt;2, H34, 0)</f>
        <v>1</v>
      </c>
      <c r="L34" s="80">
        <f t="shared" ref="L34" si="1">J34*K34</f>
        <v>0</v>
      </c>
      <c r="M34" s="80"/>
      <c r="N34" s="80"/>
      <c r="O34" s="80"/>
      <c r="P34" s="80"/>
      <c r="Q34" s="75"/>
      <c r="R34" s="75"/>
      <c r="S34" s="75"/>
    </row>
    <row r="35" spans="1:19" x14ac:dyDescent="0.2">
      <c r="A35" s="35"/>
      <c r="B35" s="85"/>
      <c r="E35" s="19"/>
      <c r="F35" s="47"/>
      <c r="G35" s="39"/>
      <c r="H35" s="45"/>
      <c r="I35" s="46"/>
      <c r="J35" s="16"/>
      <c r="K35" s="79"/>
      <c r="L35" s="80"/>
      <c r="M35" s="80"/>
      <c r="N35" s="80"/>
      <c r="O35" s="80"/>
      <c r="P35" s="80"/>
      <c r="Q35" s="75"/>
      <c r="R35" s="75"/>
      <c r="S35" s="75"/>
    </row>
    <row r="36" spans="1:19" ht="42.75" customHeight="1" x14ac:dyDescent="0.2">
      <c r="A36" s="35" t="s">
        <v>110</v>
      </c>
      <c r="B36" s="85" t="s">
        <v>85</v>
      </c>
      <c r="C36" s="52" t="s">
        <v>158</v>
      </c>
      <c r="D36" s="50" t="s">
        <v>36</v>
      </c>
      <c r="E36" s="19"/>
      <c r="F36" s="51" t="s">
        <v>5</v>
      </c>
      <c r="G36" s="39" t="s">
        <v>56</v>
      </c>
      <c r="H36" s="45">
        <v>1</v>
      </c>
      <c r="I36" s="46" t="s">
        <v>133</v>
      </c>
      <c r="J36" s="15">
        <v>0</v>
      </c>
      <c r="K36" s="79">
        <f>IF(J36&lt;2, H36, 0)</f>
        <v>1</v>
      </c>
      <c r="L36" s="80">
        <f t="shared" ref="L36" si="2">J36*K36</f>
        <v>0</v>
      </c>
      <c r="M36" s="80"/>
      <c r="N36" s="80"/>
      <c r="O36" s="80"/>
      <c r="P36" s="80"/>
      <c r="Q36" s="75"/>
      <c r="R36" s="75"/>
      <c r="S36" s="75"/>
    </row>
    <row r="37" spans="1:19" x14ac:dyDescent="0.2">
      <c r="A37" s="35"/>
      <c r="B37" s="85"/>
      <c r="E37" s="19"/>
      <c r="F37" s="47"/>
      <c r="G37" s="39"/>
      <c r="H37" s="45"/>
      <c r="I37" s="46"/>
      <c r="J37" s="16"/>
      <c r="K37" s="79"/>
      <c r="L37" s="80"/>
      <c r="M37" s="80"/>
      <c r="N37" s="80"/>
      <c r="O37" s="80"/>
      <c r="P37" s="80"/>
      <c r="Q37" s="75"/>
      <c r="R37" s="75"/>
      <c r="S37" s="75"/>
    </row>
    <row r="38" spans="1:19" ht="58.5" customHeight="1" x14ac:dyDescent="0.2">
      <c r="A38" s="35" t="s">
        <v>110</v>
      </c>
      <c r="B38" s="85" t="s">
        <v>86</v>
      </c>
      <c r="C38" s="49" t="s">
        <v>159</v>
      </c>
      <c r="D38" s="50" t="s">
        <v>37</v>
      </c>
      <c r="E38" s="19"/>
      <c r="F38" s="51" t="s">
        <v>5</v>
      </c>
      <c r="G38" s="39" t="s">
        <v>56</v>
      </c>
      <c r="H38" s="45">
        <v>1</v>
      </c>
      <c r="I38" s="46" t="s">
        <v>133</v>
      </c>
      <c r="J38" s="15">
        <v>0</v>
      </c>
      <c r="K38" s="79">
        <f>IF(J38&lt;2, H38, 0)</f>
        <v>1</v>
      </c>
      <c r="L38" s="80">
        <f t="shared" ref="L38" si="3">J38*K38</f>
        <v>0</v>
      </c>
      <c r="M38" s="80"/>
      <c r="N38" s="80"/>
      <c r="O38" s="80"/>
      <c r="P38" s="80"/>
      <c r="Q38" s="75"/>
      <c r="R38" s="75"/>
      <c r="S38" s="75"/>
    </row>
    <row r="39" spans="1:19" x14ac:dyDescent="0.2">
      <c r="A39" s="35"/>
      <c r="B39" s="85"/>
      <c r="D39" s="19"/>
      <c r="E39" s="19"/>
      <c r="F39" s="47"/>
      <c r="G39" s="39"/>
      <c r="H39" s="45"/>
      <c r="I39" s="46"/>
      <c r="J39" s="16"/>
      <c r="K39" s="79"/>
      <c r="L39" s="80"/>
      <c r="M39" s="80"/>
      <c r="N39" s="80"/>
      <c r="O39" s="80"/>
      <c r="P39" s="80"/>
      <c r="Q39" s="75"/>
      <c r="R39" s="75"/>
      <c r="S39" s="75"/>
    </row>
    <row r="40" spans="1:19" ht="58.5" customHeight="1" x14ac:dyDescent="0.2">
      <c r="A40" s="35" t="s">
        <v>111</v>
      </c>
      <c r="B40" s="85" t="s">
        <v>87</v>
      </c>
      <c r="C40" s="49" t="s">
        <v>247</v>
      </c>
      <c r="D40" s="50" t="s">
        <v>38</v>
      </c>
      <c r="E40" s="19"/>
      <c r="F40" s="51" t="s">
        <v>5</v>
      </c>
      <c r="G40" s="39" t="s">
        <v>56</v>
      </c>
      <c r="H40" s="45">
        <v>1</v>
      </c>
      <c r="I40" s="46" t="s">
        <v>133</v>
      </c>
      <c r="J40" s="15">
        <v>0</v>
      </c>
      <c r="K40" s="79">
        <f>IF(J40&lt;2, H40, 0)</f>
        <v>1</v>
      </c>
      <c r="L40" s="80">
        <f t="shared" ref="L40" si="4">J40*K40</f>
        <v>0</v>
      </c>
      <c r="M40" s="80"/>
      <c r="N40" s="80"/>
      <c r="O40" s="80"/>
      <c r="P40" s="80"/>
      <c r="Q40" s="75"/>
      <c r="R40" s="75"/>
      <c r="S40" s="75"/>
    </row>
    <row r="41" spans="1:19" x14ac:dyDescent="0.2">
      <c r="A41" s="35"/>
      <c r="B41" s="85"/>
      <c r="D41" s="19"/>
      <c r="E41" s="19"/>
      <c r="F41" s="47"/>
      <c r="G41" s="39"/>
      <c r="H41" s="45"/>
      <c r="I41" s="46"/>
      <c r="J41" s="16"/>
      <c r="K41" s="79"/>
      <c r="L41" s="80"/>
      <c r="M41" s="80"/>
      <c r="N41" s="80"/>
      <c r="O41" s="80"/>
      <c r="P41" s="80"/>
      <c r="Q41" s="75"/>
      <c r="R41" s="75"/>
      <c r="S41" s="75"/>
    </row>
    <row r="42" spans="1:19" ht="93" customHeight="1" x14ac:dyDescent="0.2">
      <c r="A42" s="35" t="s">
        <v>110</v>
      </c>
      <c r="B42" s="85" t="s">
        <v>88</v>
      </c>
      <c r="C42" s="49" t="s">
        <v>248</v>
      </c>
      <c r="D42" s="50" t="s">
        <v>61</v>
      </c>
      <c r="E42" s="19"/>
      <c r="F42" s="51" t="s">
        <v>5</v>
      </c>
      <c r="G42" s="39" t="s">
        <v>56</v>
      </c>
      <c r="H42" s="45">
        <v>1</v>
      </c>
      <c r="I42" s="46" t="s">
        <v>133</v>
      </c>
      <c r="J42" s="15">
        <v>0</v>
      </c>
      <c r="K42" s="79">
        <f>IF(J42&lt;2, H42, 0)</f>
        <v>1</v>
      </c>
      <c r="L42" s="80">
        <f t="shared" ref="L42" si="5">J42*K42</f>
        <v>0</v>
      </c>
      <c r="M42" s="80"/>
      <c r="N42" s="80"/>
      <c r="O42" s="80"/>
      <c r="P42" s="80"/>
      <c r="Q42" s="75"/>
      <c r="R42" s="75"/>
      <c r="S42" s="75"/>
    </row>
    <row r="43" spans="1:19" x14ac:dyDescent="0.2">
      <c r="A43" s="35"/>
      <c r="B43" s="85"/>
      <c r="D43" s="19"/>
      <c r="E43" s="19"/>
      <c r="F43" s="47"/>
      <c r="G43" s="39"/>
      <c r="H43" s="45"/>
      <c r="I43" s="46"/>
      <c r="J43" s="16"/>
      <c r="K43" s="79"/>
      <c r="L43" s="80"/>
      <c r="M43" s="80"/>
      <c r="N43" s="80"/>
      <c r="O43" s="80"/>
      <c r="P43" s="80"/>
      <c r="Q43" s="75"/>
      <c r="R43" s="75"/>
      <c r="S43" s="75"/>
    </row>
    <row r="44" spans="1:19" ht="42.75" customHeight="1" x14ac:dyDescent="0.2">
      <c r="A44" s="35" t="s">
        <v>112</v>
      </c>
      <c r="B44" s="85" t="s">
        <v>89</v>
      </c>
      <c r="C44" s="53" t="s">
        <v>249</v>
      </c>
      <c r="D44" s="43" t="s">
        <v>39</v>
      </c>
      <c r="E44" s="19"/>
      <c r="F44" s="44" t="s">
        <v>19</v>
      </c>
      <c r="G44" s="39" t="s">
        <v>56</v>
      </c>
      <c r="H44" s="45">
        <v>0.75</v>
      </c>
      <c r="I44" s="46" t="s">
        <v>133</v>
      </c>
      <c r="J44" s="15">
        <v>0</v>
      </c>
      <c r="K44" s="79">
        <f>IF(J44&lt;2, H44, 0)</f>
        <v>0.75</v>
      </c>
      <c r="L44" s="80">
        <f t="shared" ref="L44" si="6">J44*K44</f>
        <v>0</v>
      </c>
      <c r="M44" s="80">
        <f>SUM(L34:L44)</f>
        <v>0</v>
      </c>
      <c r="N44" s="80">
        <f>SUM(K34:K44)</f>
        <v>5.75</v>
      </c>
      <c r="O44" s="82">
        <f>M44/N44</f>
        <v>0</v>
      </c>
      <c r="P44" s="80" t="s">
        <v>93</v>
      </c>
      <c r="Q44" s="75"/>
      <c r="R44" s="75"/>
      <c r="S44" s="75"/>
    </row>
    <row r="45" spans="1:19" x14ac:dyDescent="0.2">
      <c r="A45" s="35"/>
      <c r="B45" s="85"/>
      <c r="E45" s="19"/>
      <c r="F45" s="47"/>
      <c r="G45" s="39"/>
      <c r="H45" s="45"/>
      <c r="I45" s="46"/>
      <c r="J45" s="16"/>
      <c r="K45" s="79"/>
      <c r="L45" s="80"/>
      <c r="M45" s="80"/>
      <c r="N45" s="80"/>
      <c r="O45" s="80"/>
      <c r="P45" s="80"/>
      <c r="Q45" s="75"/>
      <c r="R45" s="75"/>
      <c r="S45" s="75"/>
    </row>
    <row r="46" spans="1:19" ht="71.25" customHeight="1" x14ac:dyDescent="0.2">
      <c r="A46" s="35" t="s">
        <v>113</v>
      </c>
      <c r="B46" s="85" t="s">
        <v>65</v>
      </c>
      <c r="C46" s="54" t="s">
        <v>250</v>
      </c>
      <c r="D46" s="50" t="s">
        <v>41</v>
      </c>
      <c r="E46" s="19"/>
      <c r="F46" s="51" t="s">
        <v>5</v>
      </c>
      <c r="G46" s="39" t="s">
        <v>57</v>
      </c>
      <c r="H46" s="45">
        <v>0.25</v>
      </c>
      <c r="I46" s="46" t="s">
        <v>133</v>
      </c>
      <c r="J46" s="15">
        <v>0</v>
      </c>
      <c r="K46" s="79">
        <f>IF(J46&lt;2, H46, 0)</f>
        <v>0.25</v>
      </c>
      <c r="L46" s="80">
        <f t="shared" ref="L46" si="7">J46*K46</f>
        <v>0</v>
      </c>
      <c r="M46" s="80"/>
      <c r="N46" s="80"/>
      <c r="O46" s="80"/>
      <c r="P46" s="80"/>
      <c r="Q46" s="75"/>
      <c r="R46" s="75"/>
      <c r="S46" s="75"/>
    </row>
    <row r="47" spans="1:19" x14ac:dyDescent="0.2">
      <c r="A47" s="35"/>
      <c r="B47" s="85"/>
      <c r="E47" s="19"/>
      <c r="G47" s="39"/>
      <c r="H47" s="45"/>
      <c r="I47" s="46"/>
      <c r="J47" s="16"/>
      <c r="K47" s="79"/>
      <c r="L47" s="80"/>
      <c r="M47" s="80"/>
      <c r="N47" s="80"/>
      <c r="O47" s="80"/>
      <c r="P47" s="80"/>
      <c r="Q47" s="75"/>
      <c r="R47" s="75"/>
      <c r="S47" s="75"/>
    </row>
    <row r="48" spans="1:19" ht="66.75" customHeight="1" x14ac:dyDescent="0.2">
      <c r="A48" s="35" t="s">
        <v>114</v>
      </c>
      <c r="B48" s="85" t="s">
        <v>66</v>
      </c>
      <c r="C48" s="54" t="s">
        <v>251</v>
      </c>
      <c r="D48" s="50" t="s">
        <v>42</v>
      </c>
      <c r="E48" s="19"/>
      <c r="F48" s="51" t="s">
        <v>5</v>
      </c>
      <c r="G48" s="39" t="s">
        <v>57</v>
      </c>
      <c r="H48" s="45">
        <v>0.75</v>
      </c>
      <c r="I48" s="46" t="s">
        <v>133</v>
      </c>
      <c r="J48" s="15">
        <v>0</v>
      </c>
      <c r="K48" s="79">
        <f>IF(J48&lt;2, H48, 0)</f>
        <v>0.75</v>
      </c>
      <c r="L48" s="80">
        <f t="shared" ref="L48" si="8">J48*K48</f>
        <v>0</v>
      </c>
      <c r="M48" s="80"/>
      <c r="N48" s="80"/>
      <c r="O48" s="80"/>
      <c r="P48" s="80"/>
      <c r="Q48" s="75"/>
      <c r="R48" s="75"/>
      <c r="S48" s="75"/>
    </row>
    <row r="49" spans="1:19" x14ac:dyDescent="0.2">
      <c r="A49" s="35"/>
      <c r="B49" s="85"/>
      <c r="E49" s="19"/>
      <c r="G49" s="39"/>
      <c r="H49" s="45"/>
      <c r="I49" s="46"/>
      <c r="J49" s="16"/>
      <c r="K49" s="79"/>
      <c r="L49" s="80"/>
      <c r="M49" s="80"/>
      <c r="N49" s="80"/>
      <c r="O49" s="80"/>
      <c r="P49" s="80"/>
      <c r="Q49" s="75"/>
      <c r="R49" s="75"/>
      <c r="S49" s="75"/>
    </row>
    <row r="50" spans="1:19" ht="70.5" customHeight="1" x14ac:dyDescent="0.2">
      <c r="A50" s="35" t="s">
        <v>115</v>
      </c>
      <c r="B50" s="85" t="s">
        <v>71</v>
      </c>
      <c r="C50" s="53" t="s">
        <v>252</v>
      </c>
      <c r="D50" s="43" t="s">
        <v>43</v>
      </c>
      <c r="E50" s="19"/>
      <c r="F50" s="44" t="s">
        <v>19</v>
      </c>
      <c r="G50" s="39" t="s">
        <v>57</v>
      </c>
      <c r="H50" s="45">
        <v>1</v>
      </c>
      <c r="I50" s="46" t="s">
        <v>133</v>
      </c>
      <c r="J50" s="15">
        <v>0</v>
      </c>
      <c r="K50" s="79">
        <f>IF(J50&lt;2, H50, 0)</f>
        <v>1</v>
      </c>
      <c r="L50" s="80">
        <f t="shared" ref="L50" si="9">J50*K50</f>
        <v>0</v>
      </c>
      <c r="M50" s="80">
        <f>SUM(L46:L50)</f>
        <v>0</v>
      </c>
      <c r="N50" s="80">
        <f>SUM(K46:K50)</f>
        <v>2</v>
      </c>
      <c r="O50" s="82">
        <f>M50/N50</f>
        <v>0</v>
      </c>
      <c r="P50" s="80" t="s">
        <v>94</v>
      </c>
      <c r="Q50" s="75"/>
      <c r="R50" s="75"/>
      <c r="S50" s="75"/>
    </row>
    <row r="51" spans="1:19" x14ac:dyDescent="0.2">
      <c r="A51" s="35"/>
      <c r="B51" s="85"/>
      <c r="E51" s="19"/>
      <c r="G51" s="39"/>
      <c r="H51" s="45"/>
      <c r="I51" s="46"/>
      <c r="J51" s="16"/>
      <c r="K51" s="79"/>
      <c r="L51" s="80"/>
      <c r="M51" s="80"/>
      <c r="N51" s="80"/>
      <c r="O51" s="80"/>
      <c r="P51" s="80"/>
      <c r="Q51" s="75"/>
      <c r="R51" s="75"/>
      <c r="S51" s="75"/>
    </row>
    <row r="52" spans="1:19" ht="96" customHeight="1" x14ac:dyDescent="0.2">
      <c r="A52" s="35" t="s">
        <v>116</v>
      </c>
      <c r="B52" s="85" t="s">
        <v>67</v>
      </c>
      <c r="C52" s="54" t="s">
        <v>253</v>
      </c>
      <c r="D52" s="50" t="s">
        <v>117</v>
      </c>
      <c r="E52" s="19"/>
      <c r="F52" s="51" t="s">
        <v>5</v>
      </c>
      <c r="G52" s="39" t="s">
        <v>58</v>
      </c>
      <c r="H52" s="45">
        <v>0.6</v>
      </c>
      <c r="I52" s="46" t="s">
        <v>133</v>
      </c>
      <c r="J52" s="15">
        <v>0</v>
      </c>
      <c r="K52" s="79">
        <f>IF(J52&lt;2, H52, 0)</f>
        <v>0.6</v>
      </c>
      <c r="L52" s="80">
        <f t="shared" ref="L52" si="10">J52*K52</f>
        <v>0</v>
      </c>
      <c r="M52" s="80"/>
      <c r="N52" s="80"/>
      <c r="O52" s="80"/>
      <c r="P52" s="80"/>
      <c r="Q52" s="75"/>
      <c r="R52" s="75"/>
      <c r="S52" s="75"/>
    </row>
    <row r="53" spans="1:19" x14ac:dyDescent="0.2">
      <c r="A53" s="40"/>
      <c r="B53" s="85"/>
      <c r="E53" s="19"/>
      <c r="G53" s="39"/>
      <c r="H53" s="45"/>
      <c r="I53" s="46"/>
      <c r="J53" s="16"/>
      <c r="K53" s="79"/>
      <c r="L53" s="80"/>
      <c r="M53" s="80"/>
      <c r="N53" s="80"/>
      <c r="O53" s="80"/>
      <c r="P53" s="80"/>
      <c r="Q53" s="75"/>
      <c r="R53" s="75"/>
      <c r="S53" s="75"/>
    </row>
    <row r="54" spans="1:19" ht="81" customHeight="1" x14ac:dyDescent="0.2">
      <c r="A54" s="35" t="s">
        <v>118</v>
      </c>
      <c r="B54" s="85" t="s">
        <v>68</v>
      </c>
      <c r="C54" s="55" t="s">
        <v>254</v>
      </c>
      <c r="D54" s="43" t="s">
        <v>44</v>
      </c>
      <c r="E54" s="19"/>
      <c r="F54" s="44" t="s">
        <v>19</v>
      </c>
      <c r="G54" s="39" t="s">
        <v>58</v>
      </c>
      <c r="H54" s="45">
        <v>0.5</v>
      </c>
      <c r="I54" s="46" t="s">
        <v>133</v>
      </c>
      <c r="J54" s="15">
        <v>0</v>
      </c>
      <c r="K54" s="79">
        <f>IF(J54&lt;2, H54, 0)</f>
        <v>0.5</v>
      </c>
      <c r="L54" s="80">
        <f t="shared" ref="L54" si="11">J54*K54</f>
        <v>0</v>
      </c>
      <c r="M54" s="80"/>
      <c r="N54" s="80"/>
      <c r="O54" s="80"/>
      <c r="P54" s="80"/>
      <c r="Q54" s="75"/>
      <c r="R54" s="75"/>
      <c r="S54" s="75"/>
    </row>
    <row r="55" spans="1:19" x14ac:dyDescent="0.2">
      <c r="A55" s="40"/>
      <c r="B55" s="85"/>
      <c r="E55" s="19"/>
      <c r="G55" s="39"/>
      <c r="H55" s="45"/>
      <c r="I55" s="46"/>
      <c r="J55" s="16"/>
      <c r="K55" s="79"/>
      <c r="L55" s="80"/>
      <c r="M55" s="80"/>
      <c r="N55" s="80"/>
      <c r="O55" s="80"/>
      <c r="P55" s="80"/>
      <c r="Q55" s="75"/>
      <c r="R55" s="75"/>
      <c r="S55" s="75"/>
    </row>
    <row r="56" spans="1:19" ht="57" customHeight="1" x14ac:dyDescent="0.2">
      <c r="A56" s="35" t="s">
        <v>119</v>
      </c>
      <c r="B56" s="85" t="s">
        <v>69</v>
      </c>
      <c r="C56" s="55" t="s">
        <v>255</v>
      </c>
      <c r="D56" s="43" t="s">
        <v>45</v>
      </c>
      <c r="E56" s="19"/>
      <c r="F56" s="44" t="s">
        <v>19</v>
      </c>
      <c r="G56" s="39" t="s">
        <v>58</v>
      </c>
      <c r="H56" s="45">
        <v>1</v>
      </c>
      <c r="I56" s="46" t="s">
        <v>133</v>
      </c>
      <c r="J56" s="15">
        <v>0</v>
      </c>
      <c r="K56" s="79">
        <f>IF(J56&lt;2, H56, 0)</f>
        <v>1</v>
      </c>
      <c r="L56" s="80">
        <f t="shared" ref="L56" si="12">J56*K56</f>
        <v>0</v>
      </c>
      <c r="M56" s="80"/>
      <c r="N56" s="80"/>
      <c r="O56" s="80"/>
      <c r="P56" s="80"/>
      <c r="Q56" s="75"/>
      <c r="R56" s="75"/>
      <c r="S56" s="75"/>
    </row>
    <row r="57" spans="1:19" x14ac:dyDescent="0.2">
      <c r="A57" s="40"/>
      <c r="B57" s="85"/>
      <c r="E57" s="19"/>
      <c r="G57" s="39"/>
      <c r="H57" s="45"/>
      <c r="I57" s="46"/>
      <c r="J57" s="16"/>
      <c r="K57" s="79"/>
      <c r="L57" s="80"/>
      <c r="M57" s="80"/>
      <c r="N57" s="80"/>
      <c r="O57" s="80"/>
      <c r="P57" s="80"/>
      <c r="Q57" s="75"/>
      <c r="R57" s="75"/>
      <c r="S57" s="75"/>
    </row>
    <row r="58" spans="1:19" ht="43.5" customHeight="1" x14ac:dyDescent="0.2">
      <c r="A58" s="35" t="s">
        <v>120</v>
      </c>
      <c r="B58" s="85" t="s">
        <v>70</v>
      </c>
      <c r="C58" s="53" t="s">
        <v>256</v>
      </c>
      <c r="D58" s="43" t="s">
        <v>46</v>
      </c>
      <c r="E58" s="19"/>
      <c r="F58" s="44" t="s">
        <v>19</v>
      </c>
      <c r="G58" s="39" t="s">
        <v>58</v>
      </c>
      <c r="H58" s="45">
        <v>0.5</v>
      </c>
      <c r="I58" s="46" t="s">
        <v>133</v>
      </c>
      <c r="J58" s="15">
        <v>0</v>
      </c>
      <c r="K58" s="79">
        <f>IF(J58&lt;2, H58, 0)</f>
        <v>0.5</v>
      </c>
      <c r="L58" s="80">
        <f t="shared" ref="L58" si="13">J58*K58</f>
        <v>0</v>
      </c>
      <c r="M58" s="80">
        <f>SUM(L52:L58)</f>
        <v>0</v>
      </c>
      <c r="N58" s="80">
        <f>SUM(K52:K58)</f>
        <v>2.6</v>
      </c>
      <c r="O58" s="82">
        <f>M58/N58</f>
        <v>0</v>
      </c>
      <c r="P58" s="80" t="s">
        <v>95</v>
      </c>
      <c r="Q58" s="75"/>
      <c r="R58" s="75"/>
      <c r="S58" s="75"/>
    </row>
    <row r="59" spans="1:19" x14ac:dyDescent="0.2">
      <c r="A59" s="40"/>
      <c r="B59" s="85"/>
      <c r="E59" s="19"/>
      <c r="G59" s="39"/>
      <c r="H59" s="45"/>
      <c r="I59" s="46"/>
      <c r="J59" s="16"/>
      <c r="K59" s="79"/>
      <c r="L59" s="80"/>
      <c r="M59" s="80"/>
      <c r="N59" s="80"/>
      <c r="O59" s="80"/>
      <c r="P59" s="80"/>
      <c r="Q59" s="75"/>
      <c r="R59" s="75"/>
      <c r="S59" s="75"/>
    </row>
    <row r="60" spans="1:19" ht="54" customHeight="1" x14ac:dyDescent="0.2">
      <c r="A60" s="35" t="s">
        <v>121</v>
      </c>
      <c r="B60" s="85" t="s">
        <v>72</v>
      </c>
      <c r="C60" s="53" t="s">
        <v>162</v>
      </c>
      <c r="D60" s="43" t="s">
        <v>47</v>
      </c>
      <c r="E60" s="19"/>
      <c r="F60" s="44" t="s">
        <v>19</v>
      </c>
      <c r="G60" s="39" t="s">
        <v>59</v>
      </c>
      <c r="H60" s="45">
        <v>1</v>
      </c>
      <c r="I60" s="46" t="s">
        <v>133</v>
      </c>
      <c r="J60" s="15">
        <v>0</v>
      </c>
      <c r="K60" s="79">
        <f>IF(J60&lt;2, H60, 0)</f>
        <v>1</v>
      </c>
      <c r="L60" s="80">
        <f t="shared" ref="L60" si="14">J60*K60</f>
        <v>0</v>
      </c>
      <c r="M60" s="80"/>
      <c r="N60" s="80"/>
      <c r="O60" s="80"/>
      <c r="P60" s="80"/>
      <c r="Q60" s="75"/>
      <c r="R60" s="75"/>
      <c r="S60" s="75"/>
    </row>
    <row r="61" spans="1:19" x14ac:dyDescent="0.2">
      <c r="A61" s="40"/>
      <c r="B61" s="85"/>
      <c r="C61" s="18" t="s">
        <v>104</v>
      </c>
      <c r="E61" s="19"/>
      <c r="G61" s="39"/>
      <c r="H61" s="45"/>
      <c r="I61" s="46"/>
      <c r="J61" s="16"/>
      <c r="K61" s="79"/>
      <c r="L61" s="80"/>
      <c r="M61" s="80"/>
      <c r="N61" s="80"/>
      <c r="O61" s="80"/>
      <c r="P61" s="80"/>
      <c r="Q61" s="75"/>
      <c r="R61" s="75"/>
      <c r="S61" s="75"/>
    </row>
    <row r="62" spans="1:19" ht="53.25" customHeight="1" x14ac:dyDescent="0.2">
      <c r="A62" s="35" t="s">
        <v>122</v>
      </c>
      <c r="B62" s="85" t="s">
        <v>73</v>
      </c>
      <c r="C62" s="53" t="s">
        <v>257</v>
      </c>
      <c r="D62" s="43" t="s">
        <v>48</v>
      </c>
      <c r="E62" s="19"/>
      <c r="F62" s="44" t="s">
        <v>19</v>
      </c>
      <c r="G62" s="39" t="s">
        <v>59</v>
      </c>
      <c r="H62" s="45">
        <v>0.5</v>
      </c>
      <c r="I62" s="46" t="s">
        <v>133</v>
      </c>
      <c r="J62" s="15">
        <v>0</v>
      </c>
      <c r="K62" s="79">
        <f>IF(J62&lt;2, H62, 0)</f>
        <v>0.5</v>
      </c>
      <c r="L62" s="80">
        <f t="shared" ref="L62" si="15">J62*K62</f>
        <v>0</v>
      </c>
      <c r="M62" s="80"/>
      <c r="N62" s="80"/>
      <c r="O62" s="80"/>
      <c r="P62" s="80"/>
      <c r="Q62" s="75"/>
      <c r="R62" s="75"/>
      <c r="S62" s="75"/>
    </row>
    <row r="63" spans="1:19" x14ac:dyDescent="0.2">
      <c r="A63" s="40"/>
      <c r="B63" s="85"/>
      <c r="E63" s="19"/>
      <c r="G63" s="39"/>
      <c r="H63" s="45"/>
      <c r="I63" s="46"/>
      <c r="J63" s="16"/>
      <c r="K63" s="79"/>
      <c r="L63" s="80"/>
      <c r="M63" s="80"/>
      <c r="N63" s="80"/>
      <c r="O63" s="80"/>
      <c r="P63" s="80"/>
      <c r="Q63" s="75"/>
      <c r="R63" s="75"/>
      <c r="S63" s="75"/>
    </row>
    <row r="64" spans="1:19" ht="41.25" customHeight="1" x14ac:dyDescent="0.2">
      <c r="A64" s="35" t="s">
        <v>123</v>
      </c>
      <c r="B64" s="85" t="s">
        <v>74</v>
      </c>
      <c r="C64" s="53" t="s">
        <v>258</v>
      </c>
      <c r="D64" s="43" t="s">
        <v>49</v>
      </c>
      <c r="E64" s="19"/>
      <c r="F64" s="44" t="s">
        <v>19</v>
      </c>
      <c r="G64" s="39" t="s">
        <v>59</v>
      </c>
      <c r="H64" s="45">
        <v>1</v>
      </c>
      <c r="I64" s="46" t="s">
        <v>133</v>
      </c>
      <c r="J64" s="15">
        <v>0</v>
      </c>
      <c r="K64" s="79">
        <f>IF(J64&lt;2, H64, 0)</f>
        <v>1</v>
      </c>
      <c r="L64" s="80">
        <f t="shared" ref="L64" si="16">J64*K64</f>
        <v>0</v>
      </c>
      <c r="M64" s="80">
        <f>SUM(L60:L64)</f>
        <v>0</v>
      </c>
      <c r="N64" s="81">
        <f>SUM(K60:K64)</f>
        <v>2.5</v>
      </c>
      <c r="O64" s="82">
        <f>M64/N64</f>
        <v>0</v>
      </c>
      <c r="P64" s="80" t="s">
        <v>96</v>
      </c>
      <c r="Q64" s="75"/>
      <c r="R64" s="75"/>
      <c r="S64" s="75"/>
    </row>
    <row r="65" spans="1:19" x14ac:dyDescent="0.2">
      <c r="A65" s="40"/>
      <c r="B65" s="85"/>
      <c r="E65" s="19"/>
      <c r="G65" s="39"/>
      <c r="H65" s="45"/>
      <c r="I65" s="46"/>
      <c r="J65" s="16"/>
      <c r="K65" s="79"/>
      <c r="L65" s="80"/>
      <c r="M65" s="80"/>
      <c r="N65" s="80"/>
      <c r="O65" s="80"/>
      <c r="P65" s="80"/>
      <c r="Q65" s="75"/>
      <c r="R65" s="75"/>
      <c r="S65" s="75"/>
    </row>
    <row r="66" spans="1:19" ht="43.5" customHeight="1" x14ac:dyDescent="0.2">
      <c r="A66" s="35" t="s">
        <v>126</v>
      </c>
      <c r="B66" s="85" t="s">
        <v>75</v>
      </c>
      <c r="C66" s="53" t="s">
        <v>160</v>
      </c>
      <c r="D66" s="43" t="s">
        <v>125</v>
      </c>
      <c r="E66" s="19"/>
      <c r="F66" s="44" t="s">
        <v>19</v>
      </c>
      <c r="G66" s="39" t="s">
        <v>60</v>
      </c>
      <c r="H66" s="45">
        <v>1</v>
      </c>
      <c r="I66" s="46" t="s">
        <v>133</v>
      </c>
      <c r="J66" s="15">
        <v>0</v>
      </c>
      <c r="K66" s="79">
        <f>IF(J66&lt;2, H66, 0)</f>
        <v>1</v>
      </c>
      <c r="L66" s="80">
        <f t="shared" ref="L66" si="17">J66*K66</f>
        <v>0</v>
      </c>
      <c r="M66" s="75"/>
      <c r="N66" s="75"/>
      <c r="O66" s="75"/>
      <c r="P66" s="75"/>
      <c r="Q66" s="75"/>
      <c r="R66" s="75"/>
      <c r="S66" s="75"/>
    </row>
    <row r="67" spans="1:19" x14ac:dyDescent="0.2">
      <c r="A67" s="40"/>
      <c r="B67" s="85"/>
      <c r="E67" s="19"/>
      <c r="G67" s="39"/>
      <c r="H67" s="45"/>
      <c r="I67" s="46"/>
      <c r="J67" s="16"/>
      <c r="K67" s="79"/>
      <c r="L67" s="80"/>
      <c r="M67" s="80"/>
      <c r="N67" s="80"/>
      <c r="O67" s="80"/>
      <c r="P67" s="80"/>
      <c r="Q67" s="75"/>
      <c r="R67" s="75"/>
      <c r="S67" s="75"/>
    </row>
    <row r="68" spans="1:19" ht="45" customHeight="1" x14ac:dyDescent="0.2">
      <c r="A68" s="35" t="s">
        <v>127</v>
      </c>
      <c r="B68" s="85" t="s">
        <v>76</v>
      </c>
      <c r="C68" s="57" t="s">
        <v>259</v>
      </c>
      <c r="D68" s="50" t="s">
        <v>50</v>
      </c>
      <c r="E68" s="19"/>
      <c r="F68" s="51" t="s">
        <v>5</v>
      </c>
      <c r="G68" s="39" t="s">
        <v>60</v>
      </c>
      <c r="H68" s="45">
        <v>0.75</v>
      </c>
      <c r="I68" s="46" t="s">
        <v>133</v>
      </c>
      <c r="J68" s="15">
        <v>0</v>
      </c>
      <c r="K68" s="79">
        <f>IF(J68&lt;2, H68, 0)</f>
        <v>0.75</v>
      </c>
      <c r="L68" s="80">
        <f t="shared" ref="L68" si="18">J68*K68</f>
        <v>0</v>
      </c>
      <c r="M68" s="80"/>
      <c r="N68" s="80"/>
      <c r="O68" s="80"/>
      <c r="P68" s="80"/>
      <c r="Q68" s="75"/>
      <c r="R68" s="75"/>
      <c r="S68" s="75"/>
    </row>
    <row r="69" spans="1:19" x14ac:dyDescent="0.2">
      <c r="A69" s="40"/>
      <c r="B69" s="85"/>
      <c r="E69" s="19"/>
      <c r="G69" s="39"/>
      <c r="H69" s="45"/>
      <c r="I69" s="46"/>
      <c r="J69" s="16"/>
      <c r="K69" s="79"/>
      <c r="L69" s="80"/>
      <c r="M69" s="80"/>
      <c r="N69" s="80"/>
      <c r="O69" s="80"/>
      <c r="P69" s="80"/>
      <c r="Q69" s="75"/>
      <c r="R69" s="75"/>
      <c r="S69" s="75"/>
    </row>
    <row r="70" spans="1:19" ht="93.75" customHeight="1" x14ac:dyDescent="0.2">
      <c r="A70" s="35" t="s">
        <v>128</v>
      </c>
      <c r="B70" s="85" t="s">
        <v>77</v>
      </c>
      <c r="C70" s="55" t="s">
        <v>260</v>
      </c>
      <c r="D70" s="43" t="s">
        <v>51</v>
      </c>
      <c r="E70" s="19"/>
      <c r="F70" s="44" t="s">
        <v>19</v>
      </c>
      <c r="G70" s="39" t="s">
        <v>60</v>
      </c>
      <c r="H70" s="45">
        <v>0.75</v>
      </c>
      <c r="I70" s="46" t="s">
        <v>133</v>
      </c>
      <c r="J70" s="15">
        <v>0</v>
      </c>
      <c r="K70" s="79">
        <f>IF(J70&lt;2, H70, 0)</f>
        <v>0.75</v>
      </c>
      <c r="L70" s="80">
        <f t="shared" ref="L70" si="19">J70*K70</f>
        <v>0</v>
      </c>
      <c r="M70" s="80"/>
      <c r="N70" s="80"/>
      <c r="O70" s="80"/>
      <c r="P70" s="80"/>
      <c r="Q70" s="75"/>
      <c r="R70" s="75"/>
      <c r="S70" s="75"/>
    </row>
    <row r="71" spans="1:19" x14ac:dyDescent="0.2">
      <c r="A71" s="40"/>
      <c r="B71" s="85"/>
      <c r="C71" s="18" t="s">
        <v>131</v>
      </c>
      <c r="E71" s="19"/>
      <c r="G71" s="39"/>
      <c r="H71" s="45"/>
      <c r="I71" s="46"/>
      <c r="J71" s="16"/>
      <c r="K71" s="79"/>
      <c r="L71" s="80"/>
      <c r="M71" s="80"/>
      <c r="N71" s="80"/>
      <c r="O71" s="80"/>
      <c r="P71" s="80"/>
      <c r="Q71" s="75"/>
      <c r="R71" s="75"/>
      <c r="S71" s="75"/>
    </row>
    <row r="72" spans="1:19" ht="69" customHeight="1" x14ac:dyDescent="0.2">
      <c r="A72" s="35" t="s">
        <v>129</v>
      </c>
      <c r="B72" s="85" t="s">
        <v>82</v>
      </c>
      <c r="C72" s="54" t="s">
        <v>261</v>
      </c>
      <c r="D72" s="50" t="s">
        <v>52</v>
      </c>
      <c r="E72" s="19"/>
      <c r="F72" s="51" t="s">
        <v>5</v>
      </c>
      <c r="G72" s="39" t="s">
        <v>60</v>
      </c>
      <c r="H72" s="45">
        <v>0.75</v>
      </c>
      <c r="I72" s="46" t="s">
        <v>133</v>
      </c>
      <c r="J72" s="15">
        <v>0</v>
      </c>
      <c r="K72" s="79">
        <f>IF(J72&lt;2, H72, 0)</f>
        <v>0.75</v>
      </c>
      <c r="L72" s="80">
        <f t="shared" ref="L72" si="20">J72*K72</f>
        <v>0</v>
      </c>
      <c r="M72" s="80"/>
      <c r="N72" s="80"/>
      <c r="O72" s="80"/>
      <c r="P72" s="80"/>
      <c r="Q72" s="75"/>
      <c r="R72" s="75"/>
      <c r="S72" s="75"/>
    </row>
    <row r="73" spans="1:19" x14ac:dyDescent="0.2">
      <c r="A73" s="40"/>
      <c r="B73" s="85"/>
      <c r="C73" s="18" t="s">
        <v>104</v>
      </c>
      <c r="E73" s="19"/>
      <c r="G73" s="39"/>
      <c r="H73" s="45"/>
      <c r="I73" s="46"/>
      <c r="J73" s="16"/>
      <c r="K73" s="79"/>
      <c r="L73" s="80"/>
      <c r="M73" s="80"/>
      <c r="N73" s="80"/>
      <c r="O73" s="80"/>
      <c r="P73" s="80"/>
      <c r="Q73" s="75"/>
      <c r="R73" s="75"/>
      <c r="S73" s="75"/>
    </row>
    <row r="74" spans="1:19" ht="69" customHeight="1" x14ac:dyDescent="0.2">
      <c r="A74" s="35" t="s">
        <v>130</v>
      </c>
      <c r="B74" s="85" t="s">
        <v>78</v>
      </c>
      <c r="C74" s="55" t="s">
        <v>262</v>
      </c>
      <c r="D74" s="43" t="s">
        <v>53</v>
      </c>
      <c r="E74" s="19"/>
      <c r="F74" s="44" t="s">
        <v>19</v>
      </c>
      <c r="G74" s="39" t="s">
        <v>60</v>
      </c>
      <c r="H74" s="45">
        <v>0.5</v>
      </c>
      <c r="I74" s="46" t="s">
        <v>133</v>
      </c>
      <c r="J74" s="15">
        <v>0</v>
      </c>
      <c r="K74" s="79">
        <f>IF(J74&lt;2, H74, 0)</f>
        <v>0.5</v>
      </c>
      <c r="L74" s="80">
        <f t="shared" ref="L74" si="21">J74*K74</f>
        <v>0</v>
      </c>
      <c r="M74" s="80">
        <f>SUM(L66:L74)</f>
        <v>0</v>
      </c>
      <c r="N74" s="81">
        <f>SUM(K66:K74)</f>
        <v>3.75</v>
      </c>
      <c r="O74" s="82">
        <f>M74/N74</f>
        <v>0</v>
      </c>
      <c r="P74" s="80" t="s">
        <v>96</v>
      </c>
      <c r="Q74" s="75"/>
      <c r="R74" s="75"/>
      <c r="S74" s="75"/>
    </row>
    <row r="75" spans="1:19" x14ac:dyDescent="0.2">
      <c r="A75" s="56"/>
      <c r="H75" s="58"/>
      <c r="I75" s="46"/>
      <c r="J75" s="48"/>
      <c r="K75" s="59"/>
      <c r="L75" s="60"/>
      <c r="M75" s="21"/>
      <c r="N75" s="21"/>
      <c r="O75" s="21"/>
      <c r="P75" s="21"/>
    </row>
    <row r="76" spans="1:19" x14ac:dyDescent="0.25">
      <c r="A76" s="22"/>
      <c r="J76" s="61"/>
      <c r="K76" s="62"/>
    </row>
    <row r="77" spans="1:19" x14ac:dyDescent="0.25">
      <c r="A77" s="22"/>
      <c r="J77" s="61"/>
      <c r="K77" s="62"/>
    </row>
    <row r="78" spans="1:19" x14ac:dyDescent="0.25">
      <c r="A78" s="22"/>
      <c r="J78" s="61"/>
      <c r="K78" s="62"/>
      <c r="R78" s="63">
        <f>SUM(L72+L68+L52+L48+L46+L42+L40+L38+L36+L34+L32+L30)</f>
        <v>0</v>
      </c>
      <c r="S78" s="64" t="s">
        <v>103</v>
      </c>
    </row>
    <row r="79" spans="1:19" x14ac:dyDescent="0.25">
      <c r="A79" s="22"/>
      <c r="J79" s="61"/>
      <c r="K79" s="62"/>
      <c r="R79" s="65">
        <f>SUM(K72+K68+K52+K48+K46+K42+K40+K38+K36+K34+K32+K30)</f>
        <v>9.35</v>
      </c>
      <c r="S79" s="64" t="s">
        <v>101</v>
      </c>
    </row>
    <row r="80" spans="1:19" x14ac:dyDescent="0.25">
      <c r="A80" s="22"/>
      <c r="J80" s="61"/>
      <c r="K80" s="62"/>
      <c r="R80" s="66">
        <f>R78/R79</f>
        <v>0</v>
      </c>
      <c r="S80" s="64" t="s">
        <v>102</v>
      </c>
    </row>
    <row r="81" spans="1:19" x14ac:dyDescent="0.25">
      <c r="A81" s="22"/>
      <c r="J81" s="61"/>
      <c r="K81" s="62"/>
    </row>
    <row r="82" spans="1:19" x14ac:dyDescent="0.25">
      <c r="A82" s="22"/>
      <c r="B82" s="22"/>
      <c r="C82" s="32"/>
      <c r="D82" s="22"/>
      <c r="E82" s="22"/>
      <c r="F82" s="22"/>
      <c r="G82" s="22"/>
      <c r="J82" s="61"/>
      <c r="K82" s="62"/>
      <c r="R82" s="67">
        <f>SUM(L74+L70+L66+L64+L60+L58+L62+L56+L54+L50+L44+L27)</f>
        <v>0</v>
      </c>
      <c r="S82" s="68" t="s">
        <v>283</v>
      </c>
    </row>
    <row r="83" spans="1:19" x14ac:dyDescent="0.25">
      <c r="A83" s="22"/>
      <c r="B83" s="22"/>
      <c r="C83" s="32"/>
      <c r="D83" s="22"/>
      <c r="E83" s="22"/>
      <c r="F83" s="22"/>
      <c r="G83" s="22"/>
      <c r="J83" s="61"/>
      <c r="K83" s="62"/>
      <c r="R83" s="69">
        <f>K74+K70+K66+K64+K60+K58+K56+K62+K54+K50+K44+K27</f>
        <v>9.5</v>
      </c>
      <c r="S83" s="68" t="s">
        <v>284</v>
      </c>
    </row>
    <row r="84" spans="1:19" x14ac:dyDescent="0.25">
      <c r="A84" s="22"/>
      <c r="B84" s="22"/>
      <c r="C84" s="32"/>
      <c r="D84" s="22"/>
      <c r="E84" s="22"/>
      <c r="F84" s="22"/>
      <c r="G84" s="22"/>
      <c r="J84" s="61"/>
      <c r="K84" s="62"/>
      <c r="R84" s="70">
        <f>R82/R83</f>
        <v>0</v>
      </c>
      <c r="S84" s="68" t="s">
        <v>285</v>
      </c>
    </row>
    <row r="85" spans="1:19" hidden="1" x14ac:dyDescent="0.25">
      <c r="A85" s="22"/>
      <c r="B85" s="22"/>
      <c r="C85" s="32"/>
      <c r="D85" s="22"/>
      <c r="E85" s="22"/>
      <c r="F85" s="22"/>
      <c r="G85" s="22"/>
      <c r="J85" s="61"/>
      <c r="K85" s="62"/>
    </row>
    <row r="86" spans="1:19" x14ac:dyDescent="0.25">
      <c r="A86" s="22"/>
      <c r="B86" s="22"/>
      <c r="C86" s="32"/>
      <c r="D86" s="22"/>
      <c r="E86" s="22"/>
      <c r="F86" s="22"/>
      <c r="G86" s="22"/>
      <c r="J86" s="61"/>
      <c r="K86" s="62"/>
    </row>
    <row r="87" spans="1:19" x14ac:dyDescent="0.25">
      <c r="A87" s="22"/>
      <c r="B87" s="22"/>
      <c r="C87" s="32"/>
      <c r="D87" s="22"/>
      <c r="E87" s="22"/>
      <c r="F87" s="22"/>
      <c r="G87" s="22"/>
      <c r="J87" s="61"/>
      <c r="K87" s="62"/>
      <c r="R87" s="71">
        <f>IF(J15="Yes", 100%,0)</f>
        <v>0</v>
      </c>
      <c r="S87" s="22" t="s">
        <v>150</v>
      </c>
    </row>
    <row r="88" spans="1:19" x14ac:dyDescent="0.25">
      <c r="A88" s="22"/>
      <c r="B88" s="22"/>
      <c r="C88" s="32"/>
      <c r="D88" s="22"/>
      <c r="E88" s="22"/>
      <c r="F88" s="22"/>
      <c r="G88" s="22"/>
      <c r="J88" s="61"/>
      <c r="K88" s="62"/>
    </row>
    <row r="89" spans="1:19" x14ac:dyDescent="0.25">
      <c r="A89" s="22"/>
      <c r="B89" s="22"/>
      <c r="C89" s="32"/>
      <c r="D89" s="22"/>
      <c r="E89" s="22"/>
      <c r="F89" s="22"/>
      <c r="G89" s="22"/>
      <c r="J89" s="61"/>
      <c r="K89" s="62"/>
      <c r="R89" s="71">
        <f>IF(J18="Yes", 100%,0)</f>
        <v>0</v>
      </c>
      <c r="S89" s="22" t="s">
        <v>151</v>
      </c>
    </row>
    <row r="90" spans="1:19" x14ac:dyDescent="0.25">
      <c r="A90" s="22"/>
      <c r="B90" s="22"/>
      <c r="C90" s="32"/>
      <c r="D90" s="22"/>
      <c r="E90" s="22"/>
      <c r="F90" s="22"/>
      <c r="G90" s="22"/>
      <c r="J90" s="61"/>
      <c r="K90" s="62"/>
    </row>
    <row r="91" spans="1:19" x14ac:dyDescent="0.25">
      <c r="A91" s="22"/>
      <c r="B91" s="22"/>
      <c r="C91" s="32"/>
      <c r="D91" s="22"/>
      <c r="E91" s="22"/>
      <c r="F91" s="22"/>
      <c r="G91" s="22"/>
      <c r="J91" s="61"/>
      <c r="K91" s="62"/>
      <c r="R91" s="71">
        <f>IF(J21="Yes", 100%,0)</f>
        <v>0</v>
      </c>
      <c r="S91" s="22" t="s">
        <v>149</v>
      </c>
    </row>
    <row r="92" spans="1:19" x14ac:dyDescent="0.25">
      <c r="A92" s="22"/>
      <c r="B92" s="22"/>
      <c r="C92" s="32"/>
      <c r="D92" s="22"/>
      <c r="E92" s="22"/>
      <c r="F92" s="22"/>
      <c r="G92" s="22"/>
      <c r="J92" s="61"/>
      <c r="K92" s="62"/>
    </row>
    <row r="93" spans="1:19" x14ac:dyDescent="0.25">
      <c r="A93" s="22"/>
      <c r="B93" s="22"/>
      <c r="C93" s="32"/>
      <c r="D93" s="22"/>
      <c r="E93" s="22"/>
      <c r="F93" s="22"/>
      <c r="G93" s="22"/>
      <c r="J93" s="41"/>
      <c r="K93" s="33"/>
    </row>
    <row r="94" spans="1:19" x14ac:dyDescent="0.25">
      <c r="A94" s="22"/>
      <c r="B94" s="22"/>
      <c r="C94" s="32"/>
      <c r="D94" s="22"/>
      <c r="E94" s="22"/>
      <c r="F94" s="22"/>
      <c r="G94" s="22"/>
      <c r="J94" s="41"/>
      <c r="K94" s="33"/>
    </row>
    <row r="95" spans="1:19" x14ac:dyDescent="0.25">
      <c r="A95" s="22"/>
      <c r="B95" s="22"/>
      <c r="C95" s="32"/>
      <c r="D95" s="22"/>
      <c r="E95" s="22"/>
      <c r="F95" s="22"/>
      <c r="G95" s="22"/>
      <c r="J95" s="41"/>
      <c r="K95" s="33"/>
    </row>
    <row r="96" spans="1:19" x14ac:dyDescent="0.25">
      <c r="A96" s="22"/>
      <c r="B96" s="22"/>
      <c r="C96" s="32"/>
      <c r="D96" s="22"/>
      <c r="E96" s="22"/>
      <c r="F96" s="22"/>
      <c r="G96" s="22"/>
      <c r="J96" s="41"/>
      <c r="K96" s="33"/>
    </row>
  </sheetData>
  <sortState ref="B1:H60">
    <sortCondition ref="F14"/>
  </sortState>
  <dataConsolidate/>
  <mergeCells count="24">
    <mergeCell ref="C19:H19"/>
    <mergeCell ref="K21:M21"/>
    <mergeCell ref="C6:H6"/>
    <mergeCell ref="C7:H7"/>
    <mergeCell ref="C12:H12"/>
    <mergeCell ref="K9:M9"/>
    <mergeCell ref="K12:M12"/>
    <mergeCell ref="C10:H10"/>
    <mergeCell ref="C24:H24"/>
    <mergeCell ref="K24:M24"/>
    <mergeCell ref="C25:H25"/>
    <mergeCell ref="Q9:S9"/>
    <mergeCell ref="Q12:S12"/>
    <mergeCell ref="Q18:S18"/>
    <mergeCell ref="C9:H9"/>
    <mergeCell ref="K18:M18"/>
    <mergeCell ref="C13:H13"/>
    <mergeCell ref="C15:H15"/>
    <mergeCell ref="K15:M15"/>
    <mergeCell ref="C16:H16"/>
    <mergeCell ref="C21:H21"/>
    <mergeCell ref="Q21:S21"/>
    <mergeCell ref="C22:H22"/>
    <mergeCell ref="C18:H1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14:formula1>
            <xm:f>Data!$B$3:$B$5</xm:f>
          </x14:formula1>
          <xm:sqref>I32 I27:I30 I34 I36 I38 I40 I42 I44 I46 I48 I50 I52 I54 I56 I58 I60 I62 I64 I66 I68 I70 I72 I74</xm:sqref>
        </x14:dataValidation>
        <x14:dataValidation type="list" allowBlank="1" showInputMessage="1" showErrorMessage="1">
          <x14:formula1>
            <xm:f>Data!$C$3:$C$5</xm:f>
          </x14:formula1>
          <xm:sqref>J27 J30 J32 J34 J36 J38 J40 J42 J44 J46 J48 J50 J52 J54 J56 J58 J60 J62 J64 J66 J68 J70 J72 J74</xm:sqref>
        </x14:dataValidation>
        <x14:dataValidation type="list" allowBlank="1" showInputMessage="1" showErrorMessage="1">
          <x14:formula1>
            <xm:f>Data!$B$3:$B$4</xm:f>
          </x14:formula1>
          <xm:sqref>J18 J21 J15 J24</xm:sqref>
        </x14:dataValidation>
        <x14:dataValidation type="list" allowBlank="1" showInputMessage="1" showErrorMessage="1">
          <x14:formula1>
            <xm:f>Data!$F$3:$F$5</xm:f>
          </x14:formula1>
          <xm:sqref>J9</xm:sqref>
        </x14:dataValidation>
        <x14:dataValidation type="list" allowBlank="1" showInputMessage="1" showErrorMessage="1">
          <x14:formula1>
            <xm:f>Data!$F$9:$F$22</xm:f>
          </x14:formula1>
          <xm:sqref>I12:I16</xm:sqref>
        </x14:dataValidation>
        <x14:dataValidation type="list" allowBlank="1" showInputMessage="1" showErrorMessage="1">
          <x14:formula1>
            <xm:f>Data!$F$3:$F$19</xm:f>
          </x14:formula1>
          <xm:sqref>I9:I10</xm:sqref>
        </x14:dataValidation>
        <x14:dataValidation type="list" allowBlank="1" showInputMessage="1" showErrorMessage="1">
          <x14:formula1>
            <xm:f>Data!$F$9:$F$10</xm:f>
          </x14:formula1>
          <xm:sqref>J12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B2"/>
  <sheetViews>
    <sheetView workbookViewId="0">
      <selection activeCell="K33" sqref="K33"/>
    </sheetView>
  </sheetViews>
  <sheetFormatPr defaultRowHeight="15" x14ac:dyDescent="0.25"/>
  <cols>
    <col min="15" max="15" width="9.140625" style="87"/>
  </cols>
  <sheetData>
    <row r="2" spans="3:28" x14ac:dyDescent="0.25">
      <c r="C2" s="93" t="s">
        <v>164</v>
      </c>
      <c r="D2" s="73"/>
      <c r="E2" s="73"/>
      <c r="F2" s="73"/>
      <c r="G2" s="73"/>
      <c r="H2" s="73"/>
      <c r="I2" s="73"/>
      <c r="J2" s="73"/>
      <c r="K2" s="73"/>
      <c r="L2" s="73"/>
      <c r="M2" s="94"/>
      <c r="N2" s="94"/>
      <c r="O2" s="72"/>
      <c r="P2" s="74" t="s">
        <v>263</v>
      </c>
      <c r="Q2" s="74"/>
      <c r="R2" s="74"/>
      <c r="S2" s="74"/>
      <c r="T2" s="74"/>
      <c r="U2" s="74"/>
      <c r="V2" s="74"/>
      <c r="W2" s="74"/>
      <c r="X2" s="74"/>
      <c r="Y2" s="74"/>
      <c r="Z2" s="92"/>
      <c r="AA2" s="92"/>
      <c r="AB2" s="92"/>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6"/>
  <sheetViews>
    <sheetView topLeftCell="B1" workbookViewId="0">
      <selection activeCell="B2" sqref="B2"/>
    </sheetView>
  </sheetViews>
  <sheetFormatPr defaultRowHeight="15" x14ac:dyDescent="0.25"/>
  <cols>
    <col min="2" max="2" width="99.28515625" customWidth="1"/>
    <col min="3" max="3" width="69.140625" style="5" hidden="1" customWidth="1"/>
    <col min="4" max="4" width="28.42578125" hidden="1" customWidth="1"/>
    <col min="5" max="6" width="28.5703125" hidden="1" customWidth="1"/>
    <col min="7" max="7" width="15.5703125" customWidth="1"/>
  </cols>
  <sheetData>
    <row r="2" spans="2:6" x14ac:dyDescent="0.25">
      <c r="D2" s="2"/>
      <c r="E2" s="2" t="s">
        <v>21</v>
      </c>
      <c r="F2" s="2" t="s">
        <v>22</v>
      </c>
    </row>
    <row r="4" spans="2:6" ht="15.75" x14ac:dyDescent="0.25">
      <c r="B4" s="4" t="s">
        <v>0</v>
      </c>
    </row>
    <row r="5" spans="2:6" ht="45" x14ac:dyDescent="0.25">
      <c r="B5" s="1" t="s">
        <v>15</v>
      </c>
      <c r="C5" s="1" t="s">
        <v>25</v>
      </c>
      <c r="E5" t="s">
        <v>20</v>
      </c>
      <c r="F5" t="s">
        <v>23</v>
      </c>
    </row>
    <row r="7" spans="2:6" ht="15.75" x14ac:dyDescent="0.25">
      <c r="B7" s="4" t="s">
        <v>7</v>
      </c>
    </row>
    <row r="8" spans="2:6" ht="120" x14ac:dyDescent="0.25">
      <c r="B8" s="1" t="s">
        <v>14</v>
      </c>
      <c r="C8" s="1" t="s">
        <v>31</v>
      </c>
      <c r="E8" t="s">
        <v>20</v>
      </c>
      <c r="F8" t="s">
        <v>23</v>
      </c>
    </row>
    <row r="10" spans="2:6" ht="15.75" x14ac:dyDescent="0.25">
      <c r="B10" s="4" t="s">
        <v>8</v>
      </c>
    </row>
    <row r="11" spans="2:6" ht="261" customHeight="1" x14ac:dyDescent="0.25">
      <c r="B11" s="1" t="s">
        <v>13</v>
      </c>
      <c r="C11" s="1" t="s">
        <v>32</v>
      </c>
      <c r="E11" t="s">
        <v>20</v>
      </c>
      <c r="F11" t="s">
        <v>23</v>
      </c>
    </row>
    <row r="13" spans="2:6" ht="15.75" x14ac:dyDescent="0.25">
      <c r="B13" s="4" t="s">
        <v>9</v>
      </c>
    </row>
    <row r="14" spans="2:6" ht="135" x14ac:dyDescent="0.25">
      <c r="B14" s="1" t="s">
        <v>16</v>
      </c>
      <c r="C14" s="1" t="s">
        <v>27</v>
      </c>
      <c r="E14" t="s">
        <v>20</v>
      </c>
      <c r="F14" t="s">
        <v>23</v>
      </c>
    </row>
    <row r="16" spans="2:6" ht="15.75" x14ac:dyDescent="0.25">
      <c r="B16" s="4" t="s">
        <v>10</v>
      </c>
    </row>
    <row r="17" spans="2:6" ht="255" x14ac:dyDescent="0.25">
      <c r="B17" s="1" t="s">
        <v>29</v>
      </c>
      <c r="C17" s="1" t="s">
        <v>33</v>
      </c>
      <c r="E17" s="6" t="s">
        <v>28</v>
      </c>
      <c r="F17" t="s">
        <v>23</v>
      </c>
    </row>
    <row r="19" spans="2:6" x14ac:dyDescent="0.25">
      <c r="B19" s="3" t="s">
        <v>11</v>
      </c>
    </row>
    <row r="20" spans="2:6" ht="135" x14ac:dyDescent="0.25">
      <c r="B20" s="1" t="s">
        <v>17</v>
      </c>
      <c r="C20" s="1" t="s">
        <v>34</v>
      </c>
      <c r="E20" s="6" t="s">
        <v>28</v>
      </c>
      <c r="F20" s="6" t="s">
        <v>30</v>
      </c>
    </row>
    <row r="22" spans="2:6" x14ac:dyDescent="0.25">
      <c r="B22" s="3" t="s">
        <v>12</v>
      </c>
    </row>
    <row r="23" spans="2:6" ht="285" x14ac:dyDescent="0.25">
      <c r="B23" s="1" t="s">
        <v>18</v>
      </c>
      <c r="C23" s="1" t="s">
        <v>124</v>
      </c>
    </row>
    <row r="25" spans="2:6" x14ac:dyDescent="0.25">
      <c r="B25" s="3"/>
    </row>
    <row r="26" spans="2:6" x14ac:dyDescent="0.25">
      <c r="B26" s="1"/>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12"/>
  <sheetViews>
    <sheetView workbookViewId="0">
      <selection activeCell="F17" sqref="F17:F22"/>
    </sheetView>
  </sheetViews>
  <sheetFormatPr defaultRowHeight="15" x14ac:dyDescent="0.25"/>
  <cols>
    <col min="2" max="2" width="27.140625" customWidth="1"/>
    <col min="6" max="6" width="57.28515625" bestFit="1" customWidth="1"/>
  </cols>
  <sheetData>
    <row r="3" spans="2:14" x14ac:dyDescent="0.25">
      <c r="B3" s="8" t="s">
        <v>133</v>
      </c>
      <c r="C3">
        <v>0</v>
      </c>
      <c r="F3" t="s">
        <v>144</v>
      </c>
    </row>
    <row r="4" spans="2:14" x14ac:dyDescent="0.25">
      <c r="B4" s="8" t="s">
        <v>132</v>
      </c>
      <c r="C4">
        <v>1</v>
      </c>
      <c r="F4" t="s">
        <v>145</v>
      </c>
    </row>
    <row r="5" spans="2:14" x14ac:dyDescent="0.25">
      <c r="B5" s="8" t="s">
        <v>134</v>
      </c>
      <c r="C5">
        <v>2</v>
      </c>
      <c r="F5" t="s">
        <v>146</v>
      </c>
    </row>
    <row r="9" spans="2:14" x14ac:dyDescent="0.25">
      <c r="F9" t="s">
        <v>155</v>
      </c>
    </row>
    <row r="10" spans="2:14" x14ac:dyDescent="0.25">
      <c r="F10" t="s">
        <v>156</v>
      </c>
    </row>
    <row r="12" spans="2:14" x14ac:dyDescent="0.25">
      <c r="G12" s="10"/>
      <c r="H12" s="7"/>
      <c r="I12" s="7"/>
      <c r="J12" s="105"/>
      <c r="K12" s="106"/>
      <c r="L12" s="106"/>
      <c r="M12" s="106"/>
      <c r="N12" s="107"/>
    </row>
  </sheetData>
  <mergeCells count="1">
    <mergeCell ref="J12:N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workbookViewId="0">
      <selection activeCell="A49" sqref="A49"/>
    </sheetView>
  </sheetViews>
  <sheetFormatPr defaultRowHeight="15" x14ac:dyDescent="0.25"/>
  <cols>
    <col min="1" max="1" width="94" bestFit="1" customWidth="1"/>
    <col min="2" max="2" width="104.85546875" customWidth="1"/>
  </cols>
  <sheetData>
    <row r="1" spans="1:2" ht="15.75" x14ac:dyDescent="0.25">
      <c r="A1" s="89" t="s">
        <v>167</v>
      </c>
      <c r="B1" s="89" t="s">
        <v>168</v>
      </c>
    </row>
    <row r="3" spans="1:2" ht="15.75" x14ac:dyDescent="0.25">
      <c r="A3" s="88" t="s">
        <v>0</v>
      </c>
      <c r="B3" s="87" t="s">
        <v>169</v>
      </c>
    </row>
    <row r="4" spans="1:2" x14ac:dyDescent="0.25">
      <c r="A4" s="87" t="s">
        <v>170</v>
      </c>
      <c r="B4" s="87" t="s">
        <v>203</v>
      </c>
    </row>
    <row r="5" spans="1:2" x14ac:dyDescent="0.25">
      <c r="A5" s="87" t="s">
        <v>171</v>
      </c>
      <c r="B5" s="87"/>
    </row>
    <row r="6" spans="1:2" x14ac:dyDescent="0.25">
      <c r="A6" s="87" t="s">
        <v>264</v>
      </c>
      <c r="B6" s="87" t="s">
        <v>172</v>
      </c>
    </row>
    <row r="8" spans="1:2" ht="15.75" x14ac:dyDescent="0.25">
      <c r="A8" s="88" t="s">
        <v>7</v>
      </c>
      <c r="B8" s="87" t="s">
        <v>173</v>
      </c>
    </row>
    <row r="9" spans="1:2" x14ac:dyDescent="0.25">
      <c r="A9" s="87" t="s">
        <v>174</v>
      </c>
      <c r="B9" s="87"/>
    </row>
    <row r="10" spans="1:2" x14ac:dyDescent="0.25">
      <c r="A10" s="87" t="s">
        <v>175</v>
      </c>
      <c r="B10" s="87" t="s">
        <v>232</v>
      </c>
    </row>
    <row r="11" spans="1:2" x14ac:dyDescent="0.25">
      <c r="A11" s="87" t="s">
        <v>176</v>
      </c>
      <c r="B11" s="87"/>
    </row>
    <row r="12" spans="1:2" x14ac:dyDescent="0.25">
      <c r="A12" s="87" t="s">
        <v>177</v>
      </c>
      <c r="B12" s="87" t="s">
        <v>226</v>
      </c>
    </row>
    <row r="13" spans="1:2" x14ac:dyDescent="0.25">
      <c r="A13" s="87" t="s">
        <v>178</v>
      </c>
      <c r="B13" s="87" t="s">
        <v>231</v>
      </c>
    </row>
    <row r="14" spans="1:2" x14ac:dyDescent="0.25">
      <c r="A14" s="87" t="s">
        <v>265</v>
      </c>
      <c r="B14" s="87" t="s">
        <v>179</v>
      </c>
    </row>
    <row r="15" spans="1:2" x14ac:dyDescent="0.25">
      <c r="A15" s="87" t="s">
        <v>180</v>
      </c>
      <c r="B15" s="87"/>
    </row>
    <row r="17" spans="1:2" ht="15.75" x14ac:dyDescent="0.25">
      <c r="A17" s="88" t="s">
        <v>8</v>
      </c>
      <c r="B17" s="87" t="s">
        <v>173</v>
      </c>
    </row>
    <row r="18" spans="1:2" x14ac:dyDescent="0.25">
      <c r="A18" s="87" t="s">
        <v>181</v>
      </c>
      <c r="B18" s="87"/>
    </row>
    <row r="19" spans="1:2" x14ac:dyDescent="0.25">
      <c r="A19" s="87" t="s">
        <v>182</v>
      </c>
      <c r="B19" s="87" t="s">
        <v>224</v>
      </c>
    </row>
    <row r="20" spans="1:2" x14ac:dyDescent="0.25">
      <c r="A20" s="87" t="s">
        <v>183</v>
      </c>
      <c r="B20" s="87" t="s">
        <v>184</v>
      </c>
    </row>
    <row r="21" spans="1:2" x14ac:dyDescent="0.25">
      <c r="A21" s="87" t="s">
        <v>185</v>
      </c>
      <c r="B21" s="87" t="s">
        <v>230</v>
      </c>
    </row>
    <row r="22" spans="1:2" x14ac:dyDescent="0.25">
      <c r="A22" s="87" t="s">
        <v>187</v>
      </c>
      <c r="B22" s="87" t="s">
        <v>188</v>
      </c>
    </row>
    <row r="23" spans="1:2" x14ac:dyDescent="0.25">
      <c r="A23" s="87" t="s">
        <v>189</v>
      </c>
      <c r="B23" s="87" t="s">
        <v>186</v>
      </c>
    </row>
    <row r="25" spans="1:2" ht="15.75" x14ac:dyDescent="0.25">
      <c r="A25" s="88" t="s">
        <v>9</v>
      </c>
      <c r="B25" s="87" t="s">
        <v>190</v>
      </c>
    </row>
    <row r="26" spans="1:2" x14ac:dyDescent="0.25">
      <c r="A26" s="87" t="s">
        <v>191</v>
      </c>
      <c r="B26" s="87"/>
    </row>
    <row r="27" spans="1:2" x14ac:dyDescent="0.25">
      <c r="A27" s="87" t="s">
        <v>192</v>
      </c>
      <c r="B27" s="87"/>
    </row>
    <row r="28" spans="1:2" x14ac:dyDescent="0.25">
      <c r="A28" s="87" t="s">
        <v>193</v>
      </c>
      <c r="B28" s="87" t="s">
        <v>194</v>
      </c>
    </row>
    <row r="29" spans="1:2" x14ac:dyDescent="0.25">
      <c r="A29" s="87" t="s">
        <v>195</v>
      </c>
      <c r="B29" s="87" t="s">
        <v>186</v>
      </c>
    </row>
    <row r="31" spans="1:2" ht="15.75" x14ac:dyDescent="0.25">
      <c r="A31" s="88" t="s">
        <v>10</v>
      </c>
      <c r="B31" s="87" t="s">
        <v>169</v>
      </c>
    </row>
    <row r="32" spans="1:2" x14ac:dyDescent="0.25">
      <c r="A32" s="87" t="s">
        <v>266</v>
      </c>
      <c r="B32" s="87"/>
    </row>
    <row r="33" spans="1:2" x14ac:dyDescent="0.25">
      <c r="A33" s="87" t="s">
        <v>196</v>
      </c>
      <c r="B33" s="87" t="s">
        <v>229</v>
      </c>
    </row>
    <row r="34" spans="1:2" x14ac:dyDescent="0.25">
      <c r="A34" s="87" t="s">
        <v>197</v>
      </c>
      <c r="B34" s="87" t="s">
        <v>198</v>
      </c>
    </row>
    <row r="35" spans="1:2" x14ac:dyDescent="0.25">
      <c r="A35" s="87" t="s">
        <v>199</v>
      </c>
      <c r="B35" s="87"/>
    </row>
    <row r="36" spans="1:2" x14ac:dyDescent="0.25">
      <c r="A36" s="87" t="s">
        <v>200</v>
      </c>
      <c r="B36" s="87" t="s">
        <v>201</v>
      </c>
    </row>
    <row r="37" spans="1:2" x14ac:dyDescent="0.25">
      <c r="A37" s="87" t="s">
        <v>202</v>
      </c>
      <c r="B37" s="87" t="s">
        <v>203</v>
      </c>
    </row>
    <row r="38" spans="1:2" x14ac:dyDescent="0.25">
      <c r="A38" s="87" t="s">
        <v>204</v>
      </c>
      <c r="B38" s="87" t="s">
        <v>227</v>
      </c>
    </row>
    <row r="39" spans="1:2" x14ac:dyDescent="0.25">
      <c r="A39" s="87" t="s">
        <v>205</v>
      </c>
      <c r="B39" s="87" t="s">
        <v>186</v>
      </c>
    </row>
    <row r="40" spans="1:2" x14ac:dyDescent="0.25">
      <c r="A40" s="87" t="s">
        <v>267</v>
      </c>
      <c r="B40" s="87" t="s">
        <v>225</v>
      </c>
    </row>
    <row r="42" spans="1:2" ht="15.75" x14ac:dyDescent="0.25">
      <c r="A42" s="88" t="s">
        <v>11</v>
      </c>
      <c r="B42" s="87" t="s">
        <v>169</v>
      </c>
    </row>
    <row r="43" spans="1:2" x14ac:dyDescent="0.25">
      <c r="A43" s="87" t="s">
        <v>206</v>
      </c>
      <c r="B43" s="87"/>
    </row>
    <row r="44" spans="1:2" x14ac:dyDescent="0.25">
      <c r="A44" s="87" t="s">
        <v>207</v>
      </c>
      <c r="B44" s="87"/>
    </row>
    <row r="45" spans="1:2" x14ac:dyDescent="0.25">
      <c r="A45" s="87" t="s">
        <v>208</v>
      </c>
      <c r="B45" s="87" t="s">
        <v>209</v>
      </c>
    </row>
    <row r="46" spans="1:2" x14ac:dyDescent="0.25">
      <c r="A46" s="87" t="s">
        <v>210</v>
      </c>
      <c r="B46" s="87"/>
    </row>
    <row r="47" spans="1:2" x14ac:dyDescent="0.25">
      <c r="A47" s="87" t="s">
        <v>211</v>
      </c>
      <c r="B47" s="87"/>
    </row>
    <row r="49" spans="1:2" ht="15.75" x14ac:dyDescent="0.25">
      <c r="A49" s="88" t="s">
        <v>12</v>
      </c>
      <c r="B49" s="87" t="s">
        <v>169</v>
      </c>
    </row>
    <row r="50" spans="1:2" x14ac:dyDescent="0.25">
      <c r="A50" s="87" t="s">
        <v>212</v>
      </c>
      <c r="B50" s="87" t="s">
        <v>213</v>
      </c>
    </row>
    <row r="51" spans="1:2" x14ac:dyDescent="0.25">
      <c r="A51" s="87" t="s">
        <v>214</v>
      </c>
      <c r="B51" s="87"/>
    </row>
    <row r="52" spans="1:2" x14ac:dyDescent="0.25">
      <c r="A52" s="87" t="s">
        <v>215</v>
      </c>
      <c r="B52" s="87" t="s">
        <v>216</v>
      </c>
    </row>
    <row r="53" spans="1:2" x14ac:dyDescent="0.25">
      <c r="A53" s="87" t="s">
        <v>217</v>
      </c>
      <c r="B53" s="87"/>
    </row>
    <row r="54" spans="1:2" x14ac:dyDescent="0.25">
      <c r="A54" s="87" t="s">
        <v>218</v>
      </c>
      <c r="B54" s="87" t="s">
        <v>225</v>
      </c>
    </row>
    <row r="55" spans="1:2" x14ac:dyDescent="0.25">
      <c r="A55" s="87" t="s">
        <v>219</v>
      </c>
      <c r="B55" s="87" t="s">
        <v>220</v>
      </c>
    </row>
    <row r="56" spans="1:2" x14ac:dyDescent="0.25">
      <c r="A56" s="87" t="s">
        <v>221</v>
      </c>
      <c r="B56" s="87" t="s">
        <v>222</v>
      </c>
    </row>
    <row r="57" spans="1:2" x14ac:dyDescent="0.25">
      <c r="A57" s="87" t="s">
        <v>223</v>
      </c>
      <c r="B57" s="87" t="s">
        <v>228</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election activeCell="B17" sqref="B17"/>
    </sheetView>
  </sheetViews>
  <sheetFormatPr defaultRowHeight="15" x14ac:dyDescent="0.25"/>
  <cols>
    <col min="1" max="1" width="47.42578125" bestFit="1" customWidth="1"/>
    <col min="2" max="2" width="87.85546875" customWidth="1"/>
    <col min="3" max="3" width="33.140625" customWidth="1"/>
  </cols>
  <sheetData>
    <row r="1" spans="1:3" ht="18.75" x14ac:dyDescent="0.3">
      <c r="A1" s="90" t="s">
        <v>268</v>
      </c>
    </row>
    <row r="3" spans="1:3" ht="45" x14ac:dyDescent="0.25">
      <c r="A3" s="95" t="s">
        <v>233</v>
      </c>
      <c r="B3" s="96" t="s">
        <v>269</v>
      </c>
    </row>
    <row r="4" spans="1:3" ht="30" x14ac:dyDescent="0.25">
      <c r="A4" s="95" t="s">
        <v>153</v>
      </c>
      <c r="B4" s="96" t="s">
        <v>270</v>
      </c>
      <c r="C4" s="1"/>
    </row>
    <row r="5" spans="1:3" ht="90" x14ac:dyDescent="0.25">
      <c r="A5" s="95" t="s">
        <v>1</v>
      </c>
      <c r="B5" s="96" t="s">
        <v>271</v>
      </c>
      <c r="C5" s="1"/>
    </row>
    <row r="6" spans="1:3" ht="45" x14ac:dyDescent="0.25">
      <c r="A6" s="95" t="s">
        <v>2</v>
      </c>
      <c r="B6" s="96" t="s">
        <v>3</v>
      </c>
    </row>
    <row r="7" spans="1:3" ht="60" x14ac:dyDescent="0.25">
      <c r="A7" s="95" t="s">
        <v>150</v>
      </c>
      <c r="B7" s="96" t="s">
        <v>272</v>
      </c>
    </row>
    <row r="8" spans="1:3" ht="30" x14ac:dyDescent="0.25">
      <c r="A8" s="95" t="s">
        <v>24</v>
      </c>
      <c r="B8" s="96" t="s">
        <v>273</v>
      </c>
    </row>
    <row r="9" spans="1:3" ht="90" x14ac:dyDescent="0.25">
      <c r="A9" s="95" t="s">
        <v>161</v>
      </c>
      <c r="B9" s="96" t="s">
        <v>274</v>
      </c>
    </row>
    <row r="10" spans="1:3" ht="120" x14ac:dyDescent="0.25">
      <c r="A10" s="95" t="s">
        <v>154</v>
      </c>
      <c r="B10" s="96" t="s">
        <v>275</v>
      </c>
    </row>
    <row r="11" spans="1:3" ht="120" x14ac:dyDescent="0.25">
      <c r="A11" s="95" t="s">
        <v>5</v>
      </c>
      <c r="B11" s="96" t="s">
        <v>276</v>
      </c>
      <c r="C11" s="1"/>
    </row>
    <row r="12" spans="1:3" ht="150" x14ac:dyDescent="0.25">
      <c r="A12" s="95" t="s">
        <v>166</v>
      </c>
      <c r="B12" s="96" t="s">
        <v>277</v>
      </c>
      <c r="C12" s="1"/>
    </row>
    <row r="13" spans="1:3" ht="180" x14ac:dyDescent="0.25">
      <c r="A13" s="95" t="s">
        <v>4</v>
      </c>
      <c r="B13" s="96" t="s">
        <v>278</v>
      </c>
      <c r="C13" s="1"/>
    </row>
    <row r="14" spans="1:3" ht="60" x14ac:dyDescent="0.25">
      <c r="A14" s="95" t="s">
        <v>152</v>
      </c>
      <c r="B14" s="96" t="s">
        <v>279</v>
      </c>
    </row>
    <row r="15" spans="1:3" ht="105" x14ac:dyDescent="0.25">
      <c r="A15" s="95" t="s">
        <v>6</v>
      </c>
      <c r="B15" s="96" t="s">
        <v>280</v>
      </c>
      <c r="C15" s="1"/>
    </row>
    <row r="16" spans="1:3" ht="90" x14ac:dyDescent="0.25">
      <c r="A16" s="95" t="s">
        <v>281</v>
      </c>
      <c r="B16" s="96" t="s">
        <v>282</v>
      </c>
      <c r="C16" s="1"/>
    </row>
  </sheetData>
  <sortState ref="A3:C18">
    <sortCondition ref="A2"/>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A1FBC929950F04C9F4BE2B5A47C5901" ma:contentTypeVersion="5" ma:contentTypeDescription="Create a new document." ma:contentTypeScope="" ma:versionID="9ff9cc8e08970645ce9cde600029df49">
  <xsd:schema xmlns:xsd="http://www.w3.org/2001/XMLSchema" xmlns:xs="http://www.w3.org/2001/XMLSchema" xmlns:p="http://schemas.microsoft.com/office/2006/metadata/properties" targetNamespace="http://schemas.microsoft.com/office/2006/metadata/properties" ma:root="true" ma:fieldsID="6c96ba11fc0b0f11135d6dc28d8a2ff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65C5736-F588-47C5-864D-6031D8A638DF}">
  <ds:schemaRefs>
    <ds:schemaRef ds:uri="http://schemas.microsoft.com/sharepoint/v3/contenttype/forms"/>
  </ds:schemaRefs>
</ds:datastoreItem>
</file>

<file path=customXml/itemProps2.xml><?xml version="1.0" encoding="utf-8"?>
<ds:datastoreItem xmlns:ds="http://schemas.openxmlformats.org/officeDocument/2006/customXml" ds:itemID="{E36F9F87-9A3C-440D-BA03-65E36EE762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60E5BA9-1999-4C48-9D91-A20F6964A328}">
  <ds:schemaRefs>
    <ds:schemaRef ds:uri="http://purl.org/dc/terms/"/>
    <ds:schemaRef ds:uri="http://www.w3.org/XML/1998/namespace"/>
    <ds:schemaRef ds:uri="http://purl.org/dc/elements/1.1/"/>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Questions</vt:lpstr>
      <vt:lpstr>Radar Chart</vt:lpstr>
      <vt:lpstr>Old---TIS-FIS-Framework</vt:lpstr>
      <vt:lpstr>Data</vt:lpstr>
      <vt:lpstr>STEP UP Analytical framework</vt:lpstr>
      <vt:lpstr>Glossary</vt:lpstr>
    </vt:vector>
  </TitlesOfParts>
  <Company>SP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Heiti Ernits</dc:creator>
  <cp:lastModifiedBy>Kelly, Victoria (LES)</cp:lastModifiedBy>
  <dcterms:created xsi:type="dcterms:W3CDTF">2014-04-08T12:35:31Z</dcterms:created>
  <dcterms:modified xsi:type="dcterms:W3CDTF">2015-05-12T09:34:20Z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0x0101009A1FBC929950F04C9F4BE2B5A47C5901</vt:lpwstr>
  </property>
</Properties>
</file>